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filterPrivacy="1" codeName="ThisWorkbook" defaultThemeVersion="124226"/>
  <xr:revisionPtr revIDLastSave="11" documentId="8_{EF8A2485-3A21-0848-A623-43DF3B55C656}" xr6:coauthVersionLast="47" xr6:coauthVersionMax="47" xr10:uidLastSave="{BD033AB2-07DB-CE4E-8DE1-B5C90DB46855}"/>
  <bookViews>
    <workbookView xWindow="3400" yWindow="5880" windowWidth="61920" windowHeight="31760" xr2:uid="{00000000-000D-0000-FFFF-FFFF00000000}"/>
  </bookViews>
  <sheets>
    <sheet name="v.25-04-22" sheetId="2" r:id="rId1"/>
    <sheet name="Sheet1" sheetId="3" state="hidden" r:id="rId2"/>
  </sheets>
  <definedNames>
    <definedName name="_xlnm._FilterDatabase" localSheetId="1" hidden="1">Sheet1!$A$1:$C$144</definedName>
    <definedName name="_xlnm.Print_Area" localSheetId="0">'v.25-04-22'!$A$1:$N$147</definedName>
    <definedName name="_xlnm.Print_Titles" localSheetId="0">'v.25-04-22'!$1:$5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1" i="2" l="1"/>
  <c r="M111" i="2"/>
  <c r="K1" i="3"/>
  <c r="H2" i="3"/>
  <c r="H3" i="3" s="1"/>
  <c r="H4" i="3" s="1"/>
  <c r="H5" i="3" s="1"/>
  <c r="H6" i="3" s="1"/>
  <c r="H7" i="3" s="1"/>
  <c r="H8" i="3" s="1"/>
  <c r="H9" i="3" s="1"/>
  <c r="H10" i="3" s="1"/>
  <c r="H11" i="3" s="1"/>
  <c r="H12" i="3" s="1"/>
  <c r="H13" i="3" s="1"/>
  <c r="M97" i="2"/>
  <c r="M58" i="2"/>
  <c r="M25" i="2"/>
  <c r="M31" i="2" l="1"/>
  <c r="M131" i="2"/>
  <c r="M130" i="2"/>
  <c r="M129" i="2"/>
  <c r="M128" i="2"/>
  <c r="M126" i="2"/>
  <c r="M125" i="2"/>
  <c r="M124" i="2"/>
  <c r="M122" i="2"/>
  <c r="M121" i="2"/>
  <c r="M120" i="2"/>
  <c r="M118" i="2"/>
  <c r="M117" i="2"/>
  <c r="M116" i="2"/>
  <c r="M115" i="2"/>
  <c r="M114" i="2"/>
  <c r="M113" i="2"/>
  <c r="M110" i="2"/>
  <c r="M108" i="2"/>
  <c r="M107" i="2"/>
  <c r="M106" i="2"/>
  <c r="M105" i="2"/>
  <c r="M104" i="2"/>
  <c r="M103" i="2"/>
  <c r="M102" i="2"/>
  <c r="M100" i="2"/>
  <c r="M99" i="2"/>
  <c r="M98" i="2"/>
  <c r="M96" i="2"/>
  <c r="M95" i="2"/>
  <c r="M94" i="2"/>
  <c r="M93" i="2"/>
  <c r="M92" i="2"/>
  <c r="M90" i="2"/>
  <c r="M89" i="2"/>
  <c r="M88" i="2"/>
  <c r="M87" i="2"/>
  <c r="M85" i="2"/>
  <c r="M84" i="2"/>
  <c r="M82" i="2"/>
  <c r="M81" i="2"/>
  <c r="M80" i="2"/>
  <c r="M79" i="2"/>
  <c r="M78" i="2"/>
  <c r="M77" i="2"/>
  <c r="M76" i="2"/>
  <c r="M75" i="2"/>
  <c r="M74" i="2"/>
  <c r="M73" i="2"/>
  <c r="M71" i="2"/>
  <c r="M70" i="2"/>
  <c r="M69" i="2"/>
  <c r="M68" i="2"/>
  <c r="M67" i="2"/>
  <c r="M66" i="2"/>
  <c r="M64" i="2"/>
  <c r="M63" i="2"/>
  <c r="M62" i="2"/>
  <c r="M60" i="2"/>
  <c r="M59" i="2"/>
  <c r="M57" i="2"/>
  <c r="M56" i="2"/>
  <c r="M55" i="2"/>
  <c r="M54" i="2"/>
  <c r="M53" i="2"/>
  <c r="M52" i="2"/>
  <c r="M49" i="2"/>
  <c r="M47" i="2"/>
  <c r="M46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29" i="2"/>
  <c r="M28" i="2"/>
  <c r="M27" i="2"/>
  <c r="M26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 l="1"/>
  <c r="A140" i="2" l="1"/>
  <c r="M139" i="2" l="1"/>
  <c r="N132" i="2" l="1"/>
  <c r="M132" i="2"/>
</calcChain>
</file>

<file path=xl/sharedStrings.xml><?xml version="1.0" encoding="utf-8"?>
<sst xmlns="http://schemas.openxmlformats.org/spreadsheetml/2006/main" count="286" uniqueCount="278">
  <si>
    <t>PRICE SHEET and ORDER FORM</t>
  </si>
  <si>
    <t>Quantity</t>
  </si>
  <si>
    <t>Mosquito and Sandfly Traps</t>
  </si>
  <si>
    <t>Price</t>
  </si>
  <si>
    <t>Extension</t>
  </si>
  <si>
    <t>512.MIL</t>
  </si>
  <si>
    <t>1012.GATE</t>
  </si>
  <si>
    <t>1012.CO2</t>
  </si>
  <si>
    <t>1012.MIL</t>
  </si>
  <si>
    <t>Programmable Collection</t>
  </si>
  <si>
    <t>Aspirators</t>
  </si>
  <si>
    <t xml:space="preserve">Standard Mouth Aspirator.  </t>
  </si>
  <si>
    <t>CO2 Release Options</t>
  </si>
  <si>
    <t>PhotoSwitches and Timers</t>
  </si>
  <si>
    <t>Collection Bags and Cups</t>
  </si>
  <si>
    <t>Laboratory Equipment</t>
  </si>
  <si>
    <t>Malaise, Townes, and Other Traps</t>
  </si>
  <si>
    <t>Mosquito and Sandfly Trap Parts</t>
  </si>
  <si>
    <t>Replacement Lamps and Inverter Ballasts</t>
  </si>
  <si>
    <t>Flight Trap Parts</t>
  </si>
  <si>
    <t>Aspirator Parts</t>
  </si>
  <si>
    <t>Aerosol Collection Slides</t>
  </si>
  <si>
    <t>Total before shipping:</t>
  </si>
  <si>
    <t>1.00</t>
  </si>
  <si>
    <t>1.30</t>
  </si>
  <si>
    <t>4.10</t>
  </si>
  <si>
    <t>4.30</t>
  </si>
  <si>
    <t>3.10</t>
  </si>
  <si>
    <t>3.30</t>
  </si>
  <si>
    <t>3.40</t>
  </si>
  <si>
    <t>5.10</t>
  </si>
  <si>
    <t>5.20</t>
  </si>
  <si>
    <t>5.30</t>
  </si>
  <si>
    <t>1.70</t>
  </si>
  <si>
    <t>1.20</t>
  </si>
  <si>
    <t>1.90</t>
  </si>
  <si>
    <t>1.60</t>
  </si>
  <si>
    <t>1.10</t>
  </si>
  <si>
    <t>1.50</t>
  </si>
  <si>
    <t>2.30</t>
  </si>
  <si>
    <t>2.40</t>
  </si>
  <si>
    <t>2.70</t>
  </si>
  <si>
    <t>Please sign to acknowledge the terms above</t>
  </si>
  <si>
    <t>Total purchase order:</t>
  </si>
  <si>
    <t>/</t>
  </si>
  <si>
    <t xml:space="preserve">Contact Name: </t>
  </si>
  <si>
    <t xml:space="preserve">Company Name: </t>
  </si>
  <si>
    <t xml:space="preserve">Shipping Address: </t>
  </si>
  <si>
    <t xml:space="preserve">Name on Card: </t>
  </si>
  <si>
    <t xml:space="preserve">Billing Address: </t>
  </si>
  <si>
    <t>Description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</si>
  <si>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</si>
  <si>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</si>
  <si>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</si>
  <si>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</si>
  <si>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</si>
  <si>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</si>
  <si>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</si>
  <si>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</si>
  <si>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</si>
  <si>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</si>
  <si>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</si>
  <si>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</si>
  <si>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MM</t>
  </si>
  <si>
    <t>YY</t>
  </si>
  <si>
    <t>Part Number</t>
  </si>
  <si>
    <t>1512.1</t>
  </si>
  <si>
    <t>1512.2</t>
  </si>
  <si>
    <t>3412.5</t>
  </si>
  <si>
    <t>1712.5</t>
  </si>
  <si>
    <t>1719.5</t>
  </si>
  <si>
    <t>1419</t>
  </si>
  <si>
    <t>1412.01</t>
  </si>
  <si>
    <t>1312.12</t>
  </si>
  <si>
    <t>1312.06</t>
  </si>
  <si>
    <t>1112.5</t>
  </si>
  <si>
    <t>812.12</t>
  </si>
  <si>
    <t>812.06</t>
  </si>
  <si>
    <t>519.55</t>
  </si>
  <si>
    <t>112</t>
  </si>
  <si>
    <t>512</t>
  </si>
  <si>
    <t>619</t>
  </si>
  <si>
    <t>712</t>
  </si>
  <si>
    <t>912</t>
  </si>
  <si>
    <t>1012</t>
  </si>
  <si>
    <t>1112</t>
  </si>
  <si>
    <t>1212</t>
  </si>
  <si>
    <t>1712</t>
  </si>
  <si>
    <t>1719</t>
  </si>
  <si>
    <t>1912</t>
  </si>
  <si>
    <t>1512.25</t>
  </si>
  <si>
    <t>1512.50</t>
  </si>
  <si>
    <t>Collection Bottle Rotator Parts and Accessories</t>
  </si>
  <si>
    <t>2.10.D</t>
  </si>
  <si>
    <t>2.10.AA</t>
  </si>
  <si>
    <t>2.10.9V</t>
  </si>
  <si>
    <t>1.40</t>
  </si>
  <si>
    <t>2.00</t>
  </si>
  <si>
    <t>2.10</t>
  </si>
  <si>
    <t>2014</t>
  </si>
  <si>
    <t>3.25-1</t>
  </si>
  <si>
    <t>3.25-8</t>
  </si>
  <si>
    <t>3.26</t>
  </si>
  <si>
    <t>619.5</t>
  </si>
  <si>
    <t>Batteries, Chargers, and Constant Voltage Power Supply</t>
  </si>
  <si>
    <t xml:space="preserve">Magnesium-Oxide Slides for Model  312.  Not reusable. Size: 25 x 75-mm (Box of 24). </t>
  </si>
  <si>
    <t xml:space="preserve">Teflon-coated Slides for Model 312.  Reusable. Size: 25 x 75-mm (Box of 24). </t>
  </si>
  <si>
    <t>419</t>
  </si>
  <si>
    <t>119</t>
  </si>
  <si>
    <t>119B</t>
  </si>
  <si>
    <t>320</t>
  </si>
  <si>
    <t>512.44</t>
  </si>
  <si>
    <t>4.18</t>
  </si>
  <si>
    <t>3412.6</t>
  </si>
  <si>
    <t>3412.7</t>
  </si>
  <si>
    <t>3.28</t>
  </si>
  <si>
    <t>612.59</t>
  </si>
  <si>
    <t>Auto-Sensing Solar Panel for 6 &amp; 12 SLA batteries</t>
  </si>
  <si>
    <t>Multimeter with probes and batteries</t>
  </si>
  <si>
    <t>Mouth Mosquito Aspirator with in-line HEPA filter</t>
  </si>
  <si>
    <t>Mouth Mosquito HEPA Aspirator with 30-degree bent tube</t>
  </si>
  <si>
    <t>19.00</t>
  </si>
  <si>
    <t>4.11</t>
  </si>
  <si>
    <t>512.22</t>
  </si>
  <si>
    <t xml:space="preserve">Aerosol Droplet Samplers </t>
  </si>
  <si>
    <t>SHIPPING   (All shipping to be arranged by the John W. Hock Co.  No Exceptions.)</t>
  </si>
  <si>
    <t>Colored LEDs for Trap Models 512 and 1012. Specify red, white, green, or blue (each).</t>
  </si>
  <si>
    <t>2.55</t>
  </si>
  <si>
    <t>2.92</t>
  </si>
  <si>
    <t>8.INT</t>
  </si>
  <si>
    <t>8.EXT</t>
  </si>
  <si>
    <t>Automatic DC-DC Buck/Boost Power Supply, put in traps where housing provides protection</t>
  </si>
  <si>
    <t>Telephone:</t>
  </si>
  <si>
    <t>CVV:</t>
  </si>
  <si>
    <t>Expiration:</t>
  </si>
  <si>
    <t>Product/Service Name</t>
  </si>
  <si>
    <t>1012.screws</t>
  </si>
  <si>
    <t>CO2.04</t>
  </si>
  <si>
    <t>512.DAVIES</t>
  </si>
  <si>
    <t>512.LID</t>
  </si>
  <si>
    <t>CC</t>
  </si>
  <si>
    <t>CO2.03</t>
  </si>
  <si>
    <t>CO2.05</t>
  </si>
  <si>
    <t>CO2.06</t>
  </si>
  <si>
    <t>CO2.07</t>
  </si>
  <si>
    <t>CO2.08</t>
  </si>
  <si>
    <t>CO2.09</t>
  </si>
  <si>
    <t>CO2.10</t>
  </si>
  <si>
    <t>CO2.11</t>
  </si>
  <si>
    <t>CO2.12</t>
  </si>
  <si>
    <t>CO2.13</t>
  </si>
  <si>
    <t>CO2.14</t>
  </si>
  <si>
    <t>CO2.15</t>
  </si>
  <si>
    <t>CO2.16</t>
  </si>
  <si>
    <t>CO2.17</t>
  </si>
  <si>
    <t>CO2.18</t>
  </si>
  <si>
    <t>CO2.19</t>
  </si>
  <si>
    <t>CO2.20</t>
  </si>
  <si>
    <t>Handling</t>
  </si>
  <si>
    <t>Services</t>
  </si>
  <si>
    <t>index</t>
  </si>
  <si>
    <t>Odonate Townes Trap.  Specify wet collection head OR dry, 2-ringed collection bag.</t>
  </si>
  <si>
    <t>1612</t>
  </si>
  <si>
    <t>UVA-LED Light Trap, 6 VDC</t>
  </si>
  <si>
    <t xml:space="preserve">We ship FedEx Ground for all domestic orders. If you need your order sooner, please contact us to request 2 Day or Overnight shipping. 
For international orders, please specify FedEx International or Airfreight to the airport. </t>
  </si>
  <si>
    <t xml:space="preserve">Credit Card No.: </t>
  </si>
  <si>
    <t xml:space="preserve">Purchase Order No: </t>
  </si>
  <si>
    <t>1419.01</t>
  </si>
  <si>
    <t>Automatic charger for one 12 V battery, input 110/220 AC, 50/60Hz, 5 Amps/Hr</t>
  </si>
  <si>
    <t>Omni-Directional Fay-Prince Trap, 6 VDC</t>
  </si>
  <si>
    <t>CDC Miniature Light Trap, 6 VDC</t>
  </si>
  <si>
    <t>Trap, Mosquito Light NSN: 3740 01 106 0091 (2-Ring Bag, D-Cell Holder, Manual, and Trap)</t>
  </si>
  <si>
    <t>Sewer Light Trap (Ruggedized, made with ABS, Harris County, Texas), Req'd: 4 ea. D-Cells</t>
  </si>
  <si>
    <t>Hamer Floating Emergence Trap for Catch Basins and Wells</t>
  </si>
  <si>
    <t>CDC Fay-Prince Trap, 6 VDC</t>
  </si>
  <si>
    <t>CDC Fay-Prince Blacklight (UV) Trap, 6 VDC</t>
  </si>
  <si>
    <t>CDC Fay-Prince Blacklight (UV) Trap, 12 VDC</t>
  </si>
  <si>
    <t>Miniature Downdraft Blacklight (UV) Trap, 12 VDC</t>
  </si>
  <si>
    <t>New Standard Miniature Light Trap, 6 VDC</t>
  </si>
  <si>
    <t>New Standard Miniature Light Trap &amp; Air Actuated Gate</t>
  </si>
  <si>
    <t>New Standard Miniature Light Trap with Photocell-Controlled CO2 Release, 6 VDC</t>
  </si>
  <si>
    <t>Trap, Mosquito Light NSN: 3740 01 106 0091 (2-Ring Bag, D-Cell Hldr, Manual, Trap), 6 VDC</t>
  </si>
  <si>
    <t>New Jersey Stainless Steel Light Trap, 110 VAC, 60Hz (220 VAC available, call for pricing)</t>
  </si>
  <si>
    <t>New Jersey Stainless Steel Light Trap, 110 VAC, 60Hz (with photoswitch)</t>
  </si>
  <si>
    <t>New Standard Miniature Blacklight (UV) Trap, 6 VDC</t>
  </si>
  <si>
    <t>CDC UpDraft Blacklight (UV) Trap, 6 VDC</t>
  </si>
  <si>
    <t>CDC UpDraft Blacklight (UV) Trap, 12 VDC</t>
  </si>
  <si>
    <t>CDC Gravid Trap, 6 VDC</t>
  </si>
  <si>
    <t>Frommer Updraft Gravid Trap (specimens do not go through  fan), with 2 collection chambers, 6 VDC</t>
  </si>
  <si>
    <t>CDC Wilton Trap, 6 VDC</t>
  </si>
  <si>
    <t>Stealth Trap 4-24 volt input</t>
  </si>
  <si>
    <t>Automatic DC-DC Buck/Boost Power Supply, in a waterproof housing, for traps like 512</t>
  </si>
  <si>
    <t>Battery case for 4 Li-ion batteries</t>
  </si>
  <si>
    <t>4 D-cell External Battery Holder</t>
  </si>
  <si>
    <t>Charger for Li-ion battery pack PN 1.40</t>
  </si>
  <si>
    <t>Li-ion battery set of 4 for PN 1.40</t>
  </si>
  <si>
    <t>Sealed, Gelled-Electrolyte Battery, 6 V, 12 Amp Hrs</t>
  </si>
  <si>
    <t>Sealed, Gelled-Electrolyte Battery, 6 V, 20 Amp Hrs</t>
  </si>
  <si>
    <t>Sealed, Gelled-Electrolyte Battery, 12 V, 10 Amp Hrs</t>
  </si>
  <si>
    <t>Sealed, Gelled-Electrolyte Battery, 12 V, 17 Amp Hrs (Traps and 1412 Aspirator)</t>
  </si>
  <si>
    <t>Six-Volt, Three-Amp Universal Battery Charger</t>
  </si>
  <si>
    <t>Compact Aerosol Droplet Sampler, complete with 4 ea. AA alkaline batteries</t>
  </si>
  <si>
    <t>Florida Latham Bonds (FLB) Droplet Sampler, complete with 4 ea. AA alkaline batteries.</t>
  </si>
  <si>
    <t>Collection Bottle Rotator, 12 VDC</t>
  </si>
  <si>
    <t>Battery-Powered Mosquito and Sand Fly Aspirator</t>
  </si>
  <si>
    <t>Modified CDC Backpack Aspirator with Regular Mesh Stainless Steel Collection Cups</t>
  </si>
  <si>
    <t>Modified CDC Backpack Aspirator with Fine Mesh Stainless Steel Collection Cups</t>
  </si>
  <si>
    <t>Improved Prokopack Aspirator with battery, charger, 6 regular mesh cups, extension pole, bag</t>
  </si>
  <si>
    <t>Improved Prokopack Aspirator with battery, charger, 6 fine mesh cups, extension pole, bag</t>
  </si>
  <si>
    <t>Chapin Professional Stainless Residual Sprayer 1/2‐ gal (5.7‐litre), single fan nozzle (plastic)</t>
  </si>
  <si>
    <t>Chapin Professional Stainless Residual Sprayer 1/2‐ gal (5.7‐litre), 4‐position nozzle (brass)</t>
  </si>
  <si>
    <t>Insulated Dry-Ice Container (Igloo)</t>
  </si>
  <si>
    <t>PhotoSwitch circuit (LCS-3) for the New Standard Traps Models 1012 and 1212, 6 VDC</t>
  </si>
  <si>
    <t>PhotoSwitch circuit (LCS-2) for Trap Model 512, 6 VDC</t>
  </si>
  <si>
    <t>PhotoSwitch for New Jersey Model 1112 trap, rated at 120 VAC</t>
  </si>
  <si>
    <t>New Jersey 24 Hour Timer, rated at 120 VAC</t>
  </si>
  <si>
    <t>New Jersey 7-Day Programmable Timer, rated at 120 VAC</t>
  </si>
  <si>
    <t>Universal Programmable Timer in a Polypropylene Housing, for 12 VDC operation</t>
  </si>
  <si>
    <t>Killing Jar and Assembly</t>
  </si>
  <si>
    <t>Replacement Cloth for Collection Cups PN 1.44 and 1.49</t>
  </si>
  <si>
    <t>Collection Bag, Single-Ring, Fine Mesh</t>
  </si>
  <si>
    <t>New Collection Cup, Standard Mesh</t>
  </si>
  <si>
    <t>Collection Bag, Double Ring, Fine Mesh only</t>
  </si>
  <si>
    <t>New Collection Cup, Fine Mesh</t>
  </si>
  <si>
    <t>Collecting Chamber for Frommer Updraft Gravid Trap</t>
  </si>
  <si>
    <t>Spare Bottle and Lid for use with products Model 1.20, Model 1112, and 1512</t>
  </si>
  <si>
    <t>Fine Mesh Replacement Cone Assembly for New Jersey Model 1112</t>
  </si>
  <si>
    <t>Collection head for Hamer Floating Emergence Trap</t>
  </si>
  <si>
    <t>Mosquito Dipper for Larvae and Pupae (Powder‐coated stainless steel)</t>
  </si>
  <si>
    <t>Larval - Pupal Separator</t>
  </si>
  <si>
    <t>Standard 6-Meter Malaise Trap</t>
  </si>
  <si>
    <t>Migration Trap, 6-m, dry heads</t>
  </si>
  <si>
    <t>Light-Weight Townes Trap</t>
  </si>
  <si>
    <t>Air-Actuated Gate System</t>
  </si>
  <si>
    <t>ABS plastic lid for Model 512</t>
  </si>
  <si>
    <t>Miniature trap motor holder/mount</t>
  </si>
  <si>
    <t>Motor and Fan for Miniature Traps (6 VDC)</t>
  </si>
  <si>
    <t>Spare plastic fan for any Miniature trap</t>
  </si>
  <si>
    <t>4.12</t>
  </si>
  <si>
    <t>Motor only for Miniature Traps (6 VDC)</t>
  </si>
  <si>
    <t>Motor and Fan for New Jersey Trap Model 1112 (110 VAC)</t>
  </si>
  <si>
    <t>Battery Cables (please specify trap or describe)</t>
  </si>
  <si>
    <t>Gravid Trap Bucket, black</t>
  </si>
  <si>
    <t>Replacement Lamp model CM-47 for Trap Model 512, rated at 6.3 VDC, 150 mAmps</t>
  </si>
  <si>
    <t>Replacement Lamp model CM-44 for Trap Model 1012, rated at 6.3 VDC, 250 mAmps</t>
  </si>
  <si>
    <t>Replacement Florescent F4T5 BLB (UV) Lamp for Traps 812, 912, 1212 and 1312</t>
  </si>
  <si>
    <t>Replacement Lamp CM-7349 for Trap Model 2014 rated 6.3 VDC,  200 mAmps</t>
  </si>
  <si>
    <t>Replacement Rough-Service Lamp for Trap Model 1112, rated 25 watts, 110 VAC</t>
  </si>
  <si>
    <t>Dry/Wet Collection Heads (pair) for flight traps Models 3012</t>
  </si>
  <si>
    <t>Alcohol Collection Heads (pair) for flight traps Models 3012</t>
  </si>
  <si>
    <t>Dry/Wet Collection Heads for Townes Trap Model 3412</t>
  </si>
  <si>
    <t>Adjustable Aluminum Tent Pole for use with the Townes Trap Model 3412</t>
  </si>
  <si>
    <t>Galvanized heavy-duty tent peg stakes (10), PVC tops, 10-in. long and 0.3-in. diameter</t>
  </si>
  <si>
    <t>Tote bag, nylon, breathable, dimensions 17.5 x 12.75 x 3.25 in</t>
  </si>
  <si>
    <t>Regular Mesh Stainless Steel Collection Cup for use with the Model 1412 and 1419 Aspirator</t>
  </si>
  <si>
    <t>Fine Mesh Stainless Steel Collection Cup for use with the Model 1412 and 1419 Aspirator</t>
  </si>
  <si>
    <t>Suction Motor and Housing for Model 1412 Aspirator</t>
  </si>
  <si>
    <t>3-mm by 75-mm Teflon-Coated Acrylic Rods for FLB Sampler 319 (Set of 25)</t>
  </si>
  <si>
    <t>Gear motor, 12 VDC</t>
  </si>
  <si>
    <t>Replacement Programmable Timer for use in Collection Bottle Rotator, 12 VDC</t>
  </si>
  <si>
    <t>Hanging collection cups, socks with ties, fine mesh stainless screen bottoms, 8 per set</t>
  </si>
  <si>
    <t>Tripod and powder-coated adapter</t>
  </si>
  <si>
    <t>All instruction manuals are available at johnwhock.com/manual</t>
  </si>
  <si>
    <t>Date of prices:</t>
  </si>
  <si>
    <r>
      <t>ALL FREIGHT WILL BE PREPAID BY THE JOHN W. HOCK COMPANY AND ADDED TO THE INVOICE.</t>
    </r>
    <r>
      <rPr>
        <sz val="8"/>
        <color indexed="8"/>
        <rFont val="Aptos Narrow"/>
        <family val="2"/>
      </rPr>
      <t xml:space="preserve"> Unless otherwise specified, domestic shipping will be by FedEx ground service.  </t>
    </r>
  </si>
  <si>
    <r>
      <t xml:space="preserve">Shipping total </t>
    </r>
    <r>
      <rPr>
        <sz val="8"/>
        <color indexed="8"/>
        <rFont val="Aptos Narrow"/>
        <family val="2"/>
      </rPr>
      <t>(determined by John W. Hock Company):</t>
    </r>
  </si>
  <si>
    <t>605 NW 53rd Ave Ste A13, Gainesville, Florida 32609-1022  |  Tel. 352-378-3209  |  Email. sales@johnwhock.com  |  www.johnwhock.com</t>
  </si>
  <si>
    <t>3.50</t>
  </si>
  <si>
    <t>Replacement Circuit with 8 UVA LED 361nm LED for Trap Model 1612.</t>
  </si>
  <si>
    <t>Replacement UVA LED 361nm LED for Trap Model 2014, 3.8 VDC, 20 mAmps (each)</t>
  </si>
  <si>
    <t>Photoswitch-Controlled CO2 release option for retrofitting Model 1012 to 1012.CO2</t>
  </si>
  <si>
    <t>CO2 adjustable regulator, filter, orfices, &amp; tubing</t>
  </si>
  <si>
    <t>1.43-6</t>
  </si>
  <si>
    <t>1.43-12</t>
  </si>
  <si>
    <t>3.25</t>
  </si>
  <si>
    <t>Inverter Ballast for BLB (UV). For use in 6V traps.</t>
  </si>
  <si>
    <t>Inverter Ballast for BLB (UV). For use in 12V traps.</t>
  </si>
  <si>
    <t>v.25-04-20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</si>
</sst>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v.&quot;yy\.mm\.dd"/>
  </numFmts>
  <fonts count="14" x14ac:knownFonts="1">
    <font>
      <sz val="11"/>
      <color theme="1"/>
      <name val="Calibri"/>
      <family val="2"/>
    </font>
    <font>
      <sz val="8"/>
      <color theme="1"/>
      <name val="Aptos Narrow"/>
      <family val="2"/>
    </font>
    <font>
      <b/>
      <sz val="10"/>
      <color theme="1"/>
      <name val="Aptos Narrow"/>
      <family val="2"/>
    </font>
    <font>
      <b/>
      <sz val="8"/>
      <color theme="1"/>
      <name val="Aptos Narrow"/>
      <family val="2"/>
    </font>
    <font>
      <sz val="8"/>
      <color rgb="FF333333"/>
      <name val="Aptos Narrow"/>
      <family val="2"/>
    </font>
    <font>
      <b/>
      <sz val="9"/>
      <color theme="1"/>
      <name val="Aptos Narrow"/>
      <family val="2"/>
    </font>
    <font>
      <b/>
      <sz val="8"/>
      <color rgb="FF000000"/>
      <name val="Aptos Narrow"/>
      <family val="2"/>
    </font>
    <font>
      <sz val="8"/>
      <color indexed="8"/>
      <name val="Aptos Narrow"/>
      <family val="2"/>
    </font>
    <font>
      <b/>
      <sz val="8"/>
      <color indexed="8"/>
      <name val="Aptos Narrow"/>
      <family val="2"/>
    </font>
    <font>
      <sz val="8"/>
      <color rgb="FF000000"/>
      <name val="Aptos Narrow"/>
      <family val="2"/>
    </font>
    <font>
      <sz val="7"/>
      <color rgb="FF000000"/>
      <name val="Aptos Narrow"/>
      <family val="2"/>
    </font>
    <font>
      <sz val="6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left"/>
    </xf>
    <xf numFmtId="164" fontId="1" fillId="2" borderId="0" xfId="0" applyNumberFormat="1" applyFont="1" applyFill="1"/>
    <xf numFmtId="0" fontId="1" fillId="4" borderId="0" xfId="0" applyFont="1" applyFill="1"/>
    <xf numFmtId="0" fontId="2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Continuous"/>
    </xf>
    <xf numFmtId="49" fontId="3" fillId="2" borderId="12" xfId="0" applyNumberFormat="1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 vertical="center"/>
    </xf>
    <xf numFmtId="164" fontId="3" fillId="2" borderId="2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Continuous"/>
    </xf>
    <xf numFmtId="0" fontId="3" fillId="2" borderId="9" xfId="0" applyFont="1" applyFill="1" applyBorder="1" applyAlignment="1">
      <alignment horizontal="centerContinuous"/>
    </xf>
    <xf numFmtId="0" fontId="3" fillId="3" borderId="1" xfId="0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Continuous"/>
    </xf>
    <xf numFmtId="0" fontId="3" fillId="3" borderId="3" xfId="0" applyFont="1" applyFill="1" applyBorder="1" applyAlignment="1">
      <alignment horizontal="centerContinuous" vertical="center"/>
    </xf>
    <xf numFmtId="164" fontId="3" fillId="3" borderId="3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>
      <alignment horizontal="left"/>
    </xf>
    <xf numFmtId="49" fontId="1" fillId="2" borderId="12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3" xfId="0" applyFont="1" applyFill="1" applyBorder="1"/>
    <xf numFmtId="0" fontId="1" fillId="2" borderId="12" xfId="0" applyFont="1" applyFill="1" applyBorder="1"/>
    <xf numFmtId="164" fontId="1" fillId="2" borderId="1" xfId="0" applyNumberFormat="1" applyFont="1" applyFill="1" applyBorder="1"/>
    <xf numFmtId="164" fontId="1" fillId="4" borderId="0" xfId="0" applyNumberFormat="1" applyFont="1" applyFill="1"/>
    <xf numFmtId="0" fontId="1" fillId="0" borderId="1" xfId="0" applyFont="1" applyBorder="1"/>
    <xf numFmtId="0" fontId="4" fillId="0" borderId="0" xfId="0" applyFont="1"/>
    <xf numFmtId="164" fontId="5" fillId="2" borderId="0" xfId="0" applyNumberFormat="1" applyFont="1" applyFill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44" fontId="3" fillId="2" borderId="12" xfId="0" applyNumberFormat="1" applyFont="1" applyFill="1" applyBorder="1" applyAlignment="1">
      <alignment vertical="center"/>
    </xf>
    <xf numFmtId="49" fontId="3" fillId="3" borderId="3" xfId="0" applyNumberFormat="1" applyFont="1" applyFill="1" applyBorder="1" applyAlignment="1">
      <alignment horizontal="center"/>
    </xf>
    <xf numFmtId="0" fontId="1" fillId="2" borderId="5" xfId="0" applyFont="1" applyFill="1" applyBorder="1"/>
    <xf numFmtId="0" fontId="8" fillId="2" borderId="0" xfId="0" applyFont="1" applyFill="1" applyAlignment="1">
      <alignment horizontal="right" vertical="center"/>
    </xf>
    <xf numFmtId="164" fontId="1" fillId="2" borderId="12" xfId="0" applyNumberFormat="1" applyFont="1" applyFill="1" applyBorder="1"/>
    <xf numFmtId="0" fontId="9" fillId="2" borderId="4" xfId="0" applyFont="1" applyFill="1" applyBorder="1" applyAlignment="1">
      <alignment horizontal="left" vertical="top" indent="1" readingOrder="1"/>
    </xf>
    <xf numFmtId="0" fontId="3" fillId="3" borderId="11" xfId="0" applyFont="1" applyFill="1" applyBorder="1" applyAlignment="1">
      <alignment horizontal="centerContinuous" vertical="center"/>
    </xf>
    <xf numFmtId="0" fontId="3" fillId="3" borderId="10" xfId="0" applyFont="1" applyFill="1" applyBorder="1" applyAlignment="1">
      <alignment horizontal="centerContinuous" vertical="center"/>
    </xf>
    <xf numFmtId="0" fontId="3" fillId="3" borderId="9" xfId="0" applyFont="1" applyFill="1" applyBorder="1" applyAlignment="1">
      <alignment horizontal="centerContinuous" vertical="center"/>
    </xf>
    <xf numFmtId="0" fontId="1" fillId="2" borderId="11" xfId="0" applyFont="1" applyFill="1" applyBorder="1"/>
    <xf numFmtId="49" fontId="1" fillId="2" borderId="10" xfId="0" applyNumberFormat="1" applyFont="1" applyFill="1" applyBorder="1" applyAlignment="1">
      <alignment horizontal="right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right"/>
    </xf>
    <xf numFmtId="0" fontId="1" fillId="2" borderId="9" xfId="0" applyFont="1" applyFill="1" applyBorder="1"/>
    <xf numFmtId="0" fontId="1" fillId="2" borderId="4" xfId="0" applyFont="1" applyFill="1" applyBorder="1"/>
    <xf numFmtId="49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49" fontId="1" fillId="2" borderId="0" xfId="0" applyNumberFormat="1" applyFont="1" applyFill="1"/>
    <xf numFmtId="0" fontId="1" fillId="2" borderId="4" xfId="0" applyFont="1" applyFill="1" applyBorder="1" applyAlignment="1">
      <alignment horizontal="right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 applyAlignment="1">
      <alignment horizontal="centerContinuous" readingOrder="1"/>
    </xf>
    <xf numFmtId="0" fontId="1" fillId="2" borderId="7" xfId="0" applyFont="1" applyFill="1" applyBorder="1" applyAlignment="1">
      <alignment horizontal="left"/>
    </xf>
    <xf numFmtId="49" fontId="1" fillId="2" borderId="7" xfId="0" applyNumberFormat="1" applyFont="1" applyFill="1" applyBorder="1" applyAlignment="1">
      <alignment horizontal="centerContinuous"/>
    </xf>
    <xf numFmtId="0" fontId="1" fillId="2" borderId="7" xfId="0" applyFont="1" applyFill="1" applyBorder="1" applyAlignment="1">
      <alignment horizontal="centerContinuous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Continuous"/>
    </xf>
    <xf numFmtId="0" fontId="10" fillId="0" borderId="4" xfId="0" applyFont="1" applyBorder="1" applyAlignment="1">
      <alignment horizontal="centerContinuous" readingOrder="1"/>
    </xf>
    <xf numFmtId="0" fontId="1" fillId="2" borderId="0" xfId="0" applyFont="1" applyFill="1" applyAlignment="1">
      <alignment horizontal="centerContinuous"/>
    </xf>
    <xf numFmtId="49" fontId="1" fillId="2" borderId="0" xfId="0" applyNumberFormat="1" applyFont="1" applyFill="1" applyAlignment="1">
      <alignment horizontal="centerContinuous"/>
    </xf>
    <xf numFmtId="0" fontId="1" fillId="2" borderId="5" xfId="0" applyFont="1" applyFill="1" applyBorder="1" applyAlignment="1">
      <alignment horizontal="centerContinuous"/>
    </xf>
    <xf numFmtId="0" fontId="1" fillId="2" borderId="6" xfId="0" applyFont="1" applyFill="1" applyBorder="1"/>
    <xf numFmtId="49" fontId="1" fillId="2" borderId="7" xfId="0" applyNumberFormat="1" applyFont="1" applyFill="1" applyBorder="1" applyAlignment="1">
      <alignment horizontal="left"/>
    </xf>
    <xf numFmtId="0" fontId="1" fillId="2" borderId="7" xfId="0" applyFont="1" applyFill="1" applyBorder="1"/>
    <xf numFmtId="164" fontId="1" fillId="2" borderId="7" xfId="0" applyNumberFormat="1" applyFont="1" applyFill="1" applyBorder="1"/>
    <xf numFmtId="49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14" fontId="13" fillId="0" borderId="0" xfId="0" applyNumberFormat="1" applyFont="1"/>
    <xf numFmtId="49" fontId="13" fillId="0" borderId="0" xfId="0" applyNumberFormat="1" applyFont="1" applyAlignment="1">
      <alignment horizontal="center"/>
    </xf>
    <xf numFmtId="0" fontId="6" fillId="2" borderId="4" xfId="0" applyFont="1" applyFill="1" applyBorder="1" applyAlignment="1">
      <alignment horizontal="left" vertical="top" wrapText="1" indent="1" readingOrder="1"/>
    </xf>
    <xf numFmtId="0" fontId="6" fillId="2" borderId="0" xfId="0" applyFont="1" applyFill="1" applyAlignment="1">
      <alignment horizontal="left" vertical="top" wrapText="1" indent="1" readingOrder="1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vertical="top" wrapText="1"/>
    </xf>
    <xf numFmtId="0" fontId="1" fillId="2" borderId="0" xfId="0" applyFont="1" applyFill="1" applyAlignment="1">
      <alignment vertical="top" wrapText="1"/>
    </xf>
    <xf numFmtId="165" fontId="11" fillId="2" borderId="7" xfId="0" applyNumberFormat="1" applyFont="1" applyFill="1" applyBorder="1" applyAlignment="1">
      <alignment horizontal="right"/>
    </xf>
    <xf numFmtId="165" fontId="11" fillId="2" borderId="8" xfId="0" applyNumberFormat="1" applyFont="1" applyFill="1" applyBorder="1" applyAlignment="1">
      <alignment horizontal="right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28576</xdr:rowOff>
    </xdr:from>
    <xdr:to>
      <xdr:col>5</xdr:col>
      <xdr:colOff>885315</xdr:colOff>
      <xdr:row>3</xdr:row>
      <xdr:rowOff>105666</xdr:rowOff>
    </xdr:to>
    <xdr:pic>
      <xdr:nvPicPr>
        <xdr:cNvPr id="2" name="Picture 126" descr="jwh_logofinal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6"/>
          <a:ext cx="2690132" cy="529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76200</xdr:colOff>
      <xdr:row>139</xdr:row>
      <xdr:rowOff>196111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676400" y="27117675"/>
          <a:ext cx="76200" cy="201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7B6342-1059-4D95-B429-0C3EC5F816CF}" name="MM" displayName="MM" ref="F1:F13" totalsRowShown="0" headerRowDxfId="5" dataDxfId="4">
  <autoFilter ref="F1:F13" xr:uid="{567B6342-1059-4D95-B429-0C3EC5F816CF}"/>
  <tableColumns count="1">
    <tableColumn id="1" xr3:uid="{963ACE19-AE50-4F8B-B28B-4CAC0CCBE955}" name="MM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6A96D12-C9B9-48C3-A4AE-2B69A11EA2E3}" name="YY" displayName="YY" ref="H1:H13" totalsRowShown="0" headerRowDxfId="2" dataDxfId="1">
  <autoFilter ref="H1:H13" xr:uid="{46A96D12-C9B9-48C3-A4AE-2B69A11EA2E3}"/>
  <tableColumns count="1">
    <tableColumn id="1" xr3:uid="{D0D3F8C5-B311-44D5-867C-1DB61FBEBB4D}" name="YY" dataDxfId="0">
      <calculatedColumnFormula>H1+1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54"/>
  <sheetViews>
    <sheetView showGridLines="0" tabSelected="1" showRuler="0" view="pageBreakPreview" zoomScale="160" zoomScaleNormal="145" zoomScaleSheetLayoutView="160" zoomScalePageLayoutView="150" workbookViewId="0">
      <selection activeCell="A7" sqref="A7"/>
    </sheetView>
  </sheetViews>
  <sheetFormatPr baseColWidth="10" defaultColWidth="9.1640625" defaultRowHeight="11" x14ac:dyDescent="0.15"/>
  <cols>
    <col min="1" max="1" width="6.33203125" style="4" customWidth="1"/>
    <col min="2" max="2" width="6.6640625" style="66" customWidth="1"/>
    <col min="3" max="3" width="3.33203125" style="66" customWidth="1"/>
    <col min="4" max="5" width="5.6640625" style="4" customWidth="1"/>
    <col min="6" max="6" width="14.6640625" style="4" customWidth="1"/>
    <col min="7" max="7" width="3.6640625" style="4" customWidth="1"/>
    <col min="8" max="8" width="14.6640625" style="4" customWidth="1"/>
    <col min="9" max="9" width="5.6640625" style="4" customWidth="1"/>
    <col min="10" max="10" width="1.6640625" style="4" customWidth="1"/>
    <col min="11" max="11" width="5.6640625" style="4" customWidth="1"/>
    <col min="12" max="12" width="7.6640625" style="25" customWidth="1"/>
    <col min="13" max="13" width="8.33203125" style="25" bestFit="1" customWidth="1"/>
    <col min="14" max="14" width="0.83203125" style="4" customWidth="1"/>
    <col min="15" max="16" width="9.1640625" style="4" customWidth="1"/>
    <col min="17" max="16384" width="9.1640625" style="4"/>
  </cols>
  <sheetData>
    <row r="1" spans="1:17" x14ac:dyDescent="0.15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3"/>
      <c r="M1" s="3"/>
      <c r="N1" s="1"/>
    </row>
    <row r="2" spans="1:17" ht="14" x14ac:dyDescent="0.2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3"/>
      <c r="M2" s="3"/>
      <c r="N2" s="5" t="s">
        <v>0</v>
      </c>
    </row>
    <row r="3" spans="1:17" x14ac:dyDescent="0.15">
      <c r="A3" s="1"/>
      <c r="B3" s="2"/>
      <c r="C3" s="2"/>
      <c r="D3" s="1"/>
      <c r="E3" s="1"/>
      <c r="F3" s="1"/>
      <c r="G3" s="1"/>
      <c r="H3" s="1"/>
      <c r="I3" s="1"/>
      <c r="J3" s="1"/>
      <c r="K3" s="1"/>
      <c r="L3" s="3"/>
      <c r="M3" s="3"/>
      <c r="N3" s="1"/>
    </row>
    <row r="4" spans="1:17" x14ac:dyDescent="0.15">
      <c r="A4" s="1"/>
      <c r="B4" s="2"/>
      <c r="C4" s="2"/>
      <c r="D4" s="1"/>
      <c r="E4" s="1"/>
      <c r="F4" s="1"/>
      <c r="G4" s="1"/>
      <c r="H4" s="1"/>
      <c r="I4" s="1"/>
      <c r="J4" s="1"/>
      <c r="K4" s="1"/>
      <c r="L4" s="3"/>
      <c r="M4" s="3"/>
      <c r="N4" s="1"/>
    </row>
    <row r="5" spans="1:17" ht="13" customHeight="1" x14ac:dyDescent="0.15">
      <c r="A5" s="6" t="s">
        <v>1</v>
      </c>
      <c r="B5" s="7" t="s">
        <v>65</v>
      </c>
      <c r="C5" s="8"/>
      <c r="D5" s="9" t="s">
        <v>50</v>
      </c>
      <c r="E5" s="9"/>
      <c r="F5" s="9"/>
      <c r="G5" s="9"/>
      <c r="H5" s="9"/>
      <c r="I5" s="9"/>
      <c r="J5" s="9"/>
      <c r="K5" s="9"/>
      <c r="L5" s="10" t="s">
        <v>3</v>
      </c>
      <c r="M5" s="11" t="s">
        <v>4</v>
      </c>
      <c r="N5" s="12"/>
    </row>
    <row r="6" spans="1:17" ht="13" customHeight="1" x14ac:dyDescent="0.15">
      <c r="A6" s="13"/>
      <c r="B6" s="14"/>
      <c r="C6" s="14"/>
      <c r="D6" s="15" t="s">
        <v>2</v>
      </c>
      <c r="E6" s="15"/>
      <c r="F6" s="15"/>
      <c r="G6" s="15"/>
      <c r="H6" s="15"/>
      <c r="I6" s="15"/>
      <c r="J6" s="15"/>
      <c r="K6" s="15"/>
      <c r="L6" s="16"/>
      <c r="M6" s="16"/>
      <c r="N6" s="17"/>
    </row>
    <row r="7" spans="1:17" ht="13" customHeight="1" x14ac:dyDescent="0.15">
      <c r="A7" s="18"/>
      <c r="B7" s="19" t="s">
        <v>79</v>
      </c>
      <c r="C7" s="20"/>
      <c r="D7" s="21" t="s">
        <v>169</v>
      </c>
      <c r="E7" s="22"/>
      <c r="F7" s="22"/>
      <c r="G7" s="22"/>
      <c r="H7" s="22"/>
      <c r="I7" s="22"/>
      <c r="J7" s="22"/>
      <c r="K7" s="23"/>
      <c r="L7" s="24">
        <v>337</v>
      </c>
      <c r="M7" s="24" t="str">
        <f>IF(ISBLANK(A7),"",A7*L7)</f>
        <v/>
      </c>
      <c r="N7" s="23"/>
    </row>
    <row r="8" spans="1:17" ht="13" customHeight="1" x14ac:dyDescent="0.15">
      <c r="A8" s="18"/>
      <c r="B8" s="19" t="s">
        <v>80</v>
      </c>
      <c r="C8" s="20"/>
      <c r="D8" s="21" t="s">
        <v>170</v>
      </c>
      <c r="E8" s="22"/>
      <c r="F8" s="22"/>
      <c r="G8" s="22"/>
      <c r="H8" s="22"/>
      <c r="I8" s="22"/>
      <c r="J8" s="22"/>
      <c r="K8" s="23"/>
      <c r="L8" s="24">
        <v>165</v>
      </c>
      <c r="M8" s="24" t="str">
        <f t="shared" ref="M8:M69" si="0">IF(ISBLANK(A8),"",A8*L8)</f>
        <v/>
      </c>
      <c r="N8" s="23"/>
    </row>
    <row r="9" spans="1:17" ht="13" customHeight="1" x14ac:dyDescent="0.15">
      <c r="A9" s="18"/>
      <c r="B9" s="19" t="s">
        <v>5</v>
      </c>
      <c r="C9" s="20"/>
      <c r="D9" s="21" t="s">
        <v>171</v>
      </c>
      <c r="E9" s="22"/>
      <c r="F9" s="22"/>
      <c r="G9" s="22"/>
      <c r="H9" s="22"/>
      <c r="I9" s="22"/>
      <c r="J9" s="22"/>
      <c r="K9" s="23"/>
      <c r="L9" s="24">
        <v>209</v>
      </c>
      <c r="M9" s="24" t="str">
        <f t="shared" si="0"/>
        <v/>
      </c>
      <c r="N9" s="23"/>
      <c r="Q9" s="25"/>
    </row>
    <row r="10" spans="1:17" ht="13" customHeight="1" x14ac:dyDescent="0.15">
      <c r="A10" s="18"/>
      <c r="B10" s="19" t="s">
        <v>78</v>
      </c>
      <c r="C10" s="20"/>
      <c r="D10" s="21" t="s">
        <v>172</v>
      </c>
      <c r="E10" s="22"/>
      <c r="F10" s="22"/>
      <c r="G10" s="22"/>
      <c r="H10" s="22"/>
      <c r="I10" s="22"/>
      <c r="J10" s="22"/>
      <c r="K10" s="23"/>
      <c r="L10" s="24">
        <v>231</v>
      </c>
      <c r="M10" s="24" t="str">
        <f t="shared" si="0"/>
        <v/>
      </c>
      <c r="N10" s="23"/>
    </row>
    <row r="11" spans="1:17" ht="13" customHeight="1" x14ac:dyDescent="0.15">
      <c r="A11" s="18"/>
      <c r="B11" s="19" t="s">
        <v>81</v>
      </c>
      <c r="C11" s="20"/>
      <c r="D11" s="21" t="s">
        <v>173</v>
      </c>
      <c r="E11" s="22"/>
      <c r="F11" s="22"/>
      <c r="G11" s="22"/>
      <c r="H11" s="22"/>
      <c r="I11" s="22"/>
      <c r="J11" s="22"/>
      <c r="K11" s="23"/>
      <c r="L11" s="24">
        <v>271</v>
      </c>
      <c r="M11" s="24" t="str">
        <f t="shared" si="0"/>
        <v/>
      </c>
      <c r="N11" s="23"/>
    </row>
    <row r="12" spans="1:17" ht="13" customHeight="1" x14ac:dyDescent="0.15">
      <c r="A12" s="18"/>
      <c r="B12" s="19" t="s">
        <v>82</v>
      </c>
      <c r="C12" s="20"/>
      <c r="D12" s="21" t="s">
        <v>174</v>
      </c>
      <c r="E12" s="22"/>
      <c r="F12" s="22"/>
      <c r="G12" s="22"/>
      <c r="H12" s="22"/>
      <c r="I12" s="22"/>
      <c r="J12" s="22"/>
      <c r="K12" s="23"/>
      <c r="L12" s="24">
        <v>270</v>
      </c>
      <c r="M12" s="24" t="str">
        <f t="shared" si="0"/>
        <v/>
      </c>
      <c r="N12" s="23"/>
    </row>
    <row r="13" spans="1:17" ht="13" customHeight="1" x14ac:dyDescent="0.15">
      <c r="A13" s="18"/>
      <c r="B13" s="19" t="s">
        <v>77</v>
      </c>
      <c r="C13" s="20"/>
      <c r="D13" s="21" t="s">
        <v>175</v>
      </c>
      <c r="E13" s="22"/>
      <c r="F13" s="22"/>
      <c r="G13" s="22"/>
      <c r="H13" s="22"/>
      <c r="I13" s="22"/>
      <c r="J13" s="22"/>
      <c r="K13" s="23"/>
      <c r="L13" s="24">
        <v>348</v>
      </c>
      <c r="M13" s="24" t="str">
        <f t="shared" si="0"/>
        <v/>
      </c>
      <c r="N13" s="23"/>
    </row>
    <row r="14" spans="1:17" ht="13" customHeight="1" x14ac:dyDescent="0.15">
      <c r="A14" s="18"/>
      <c r="B14" s="19" t="s">
        <v>76</v>
      </c>
      <c r="C14" s="20"/>
      <c r="D14" s="21" t="s">
        <v>176</v>
      </c>
      <c r="E14" s="22"/>
      <c r="F14" s="22"/>
      <c r="G14" s="22"/>
      <c r="H14" s="22"/>
      <c r="I14" s="22"/>
      <c r="J14" s="22"/>
      <c r="K14" s="23"/>
      <c r="L14" s="24">
        <v>348</v>
      </c>
      <c r="M14" s="24" t="str">
        <f t="shared" si="0"/>
        <v/>
      </c>
      <c r="N14" s="23"/>
    </row>
    <row r="15" spans="1:17" ht="13" customHeight="1" x14ac:dyDescent="0.15">
      <c r="A15" s="18"/>
      <c r="B15" s="19" t="s">
        <v>83</v>
      </c>
      <c r="C15" s="20"/>
      <c r="D15" s="21" t="s">
        <v>177</v>
      </c>
      <c r="E15" s="22"/>
      <c r="F15" s="22"/>
      <c r="G15" s="22"/>
      <c r="H15" s="22"/>
      <c r="I15" s="22"/>
      <c r="J15" s="22"/>
      <c r="K15" s="23"/>
      <c r="L15" s="24">
        <v>259</v>
      </c>
      <c r="M15" s="24" t="str">
        <f t="shared" si="0"/>
        <v/>
      </c>
      <c r="N15" s="23"/>
    </row>
    <row r="16" spans="1:17" ht="13" customHeight="1" x14ac:dyDescent="0.15">
      <c r="A16" s="18"/>
      <c r="B16" s="19" t="s">
        <v>84</v>
      </c>
      <c r="C16" s="20"/>
      <c r="D16" s="21" t="s">
        <v>178</v>
      </c>
      <c r="E16" s="22"/>
      <c r="F16" s="22"/>
      <c r="G16" s="22"/>
      <c r="H16" s="22"/>
      <c r="I16" s="22"/>
      <c r="J16" s="22"/>
      <c r="K16" s="23"/>
      <c r="L16" s="24">
        <v>239</v>
      </c>
      <c r="M16" s="24" t="str">
        <f t="shared" si="0"/>
        <v/>
      </c>
      <c r="N16" s="23"/>
      <c r="Q16" s="25"/>
    </row>
    <row r="17" spans="1:14" ht="13" customHeight="1" x14ac:dyDescent="0.15">
      <c r="A17" s="18"/>
      <c r="B17" s="19" t="s">
        <v>6</v>
      </c>
      <c r="C17" s="20"/>
      <c r="D17" s="21" t="s">
        <v>179</v>
      </c>
      <c r="E17" s="22"/>
      <c r="F17" s="22"/>
      <c r="G17" s="22"/>
      <c r="H17" s="22"/>
      <c r="I17" s="22"/>
      <c r="J17" s="22"/>
      <c r="K17" s="23"/>
      <c r="L17" s="24">
        <v>297</v>
      </c>
      <c r="M17" s="24" t="str">
        <f t="shared" si="0"/>
        <v/>
      </c>
      <c r="N17" s="23"/>
    </row>
    <row r="18" spans="1:14" ht="13" customHeight="1" x14ac:dyDescent="0.15">
      <c r="A18" s="18"/>
      <c r="B18" s="19" t="s">
        <v>7</v>
      </c>
      <c r="C18" s="20"/>
      <c r="D18" s="21" t="s">
        <v>180</v>
      </c>
      <c r="E18" s="22"/>
      <c r="F18" s="22"/>
      <c r="G18" s="22"/>
      <c r="H18" s="22"/>
      <c r="I18" s="22"/>
      <c r="J18" s="22"/>
      <c r="K18" s="23"/>
      <c r="L18" s="24">
        <v>583</v>
      </c>
      <c r="M18" s="24" t="str">
        <f t="shared" si="0"/>
        <v/>
      </c>
      <c r="N18" s="23"/>
    </row>
    <row r="19" spans="1:14" ht="13" customHeight="1" x14ac:dyDescent="0.15">
      <c r="A19" s="18"/>
      <c r="B19" s="19" t="s">
        <v>8</v>
      </c>
      <c r="C19" s="20"/>
      <c r="D19" s="21" t="s">
        <v>181</v>
      </c>
      <c r="E19" s="22"/>
      <c r="F19" s="22"/>
      <c r="G19" s="22"/>
      <c r="H19" s="22"/>
      <c r="I19" s="22"/>
      <c r="J19" s="22"/>
      <c r="K19" s="23"/>
      <c r="L19" s="24">
        <v>283</v>
      </c>
      <c r="M19" s="24" t="str">
        <f t="shared" si="0"/>
        <v/>
      </c>
      <c r="N19" s="23"/>
    </row>
    <row r="20" spans="1:14" ht="13" customHeight="1" x14ac:dyDescent="0.15">
      <c r="A20" s="18"/>
      <c r="B20" s="19" t="s">
        <v>85</v>
      </c>
      <c r="C20" s="20"/>
      <c r="D20" s="21" t="s">
        <v>182</v>
      </c>
      <c r="E20" s="22"/>
      <c r="F20" s="22"/>
      <c r="G20" s="22"/>
      <c r="H20" s="22"/>
      <c r="I20" s="22"/>
      <c r="J20" s="22"/>
      <c r="K20" s="23"/>
      <c r="L20" s="24">
        <v>471</v>
      </c>
      <c r="M20" s="24" t="str">
        <f t="shared" si="0"/>
        <v/>
      </c>
      <c r="N20" s="23"/>
    </row>
    <row r="21" spans="1:14" ht="13" customHeight="1" x14ac:dyDescent="0.15">
      <c r="A21" s="18"/>
      <c r="B21" s="19" t="s">
        <v>75</v>
      </c>
      <c r="C21" s="20"/>
      <c r="D21" s="21" t="s">
        <v>183</v>
      </c>
      <c r="E21" s="22"/>
      <c r="F21" s="22"/>
      <c r="G21" s="22"/>
      <c r="H21" s="22"/>
      <c r="I21" s="22"/>
      <c r="J21" s="22"/>
      <c r="K21" s="23"/>
      <c r="L21" s="24">
        <v>503</v>
      </c>
      <c r="M21" s="24" t="str">
        <f t="shared" si="0"/>
        <v/>
      </c>
      <c r="N21" s="23"/>
    </row>
    <row r="22" spans="1:14" ht="13" customHeight="1" x14ac:dyDescent="0.15">
      <c r="A22" s="18"/>
      <c r="B22" s="19" t="s">
        <v>86</v>
      </c>
      <c r="C22" s="20"/>
      <c r="D22" s="21" t="s">
        <v>184</v>
      </c>
      <c r="E22" s="22"/>
      <c r="F22" s="22"/>
      <c r="G22" s="22"/>
      <c r="H22" s="22"/>
      <c r="I22" s="22"/>
      <c r="J22" s="22"/>
      <c r="K22" s="23"/>
      <c r="L22" s="24">
        <v>318</v>
      </c>
      <c r="M22" s="24" t="str">
        <f t="shared" si="0"/>
        <v/>
      </c>
      <c r="N22" s="23"/>
    </row>
    <row r="23" spans="1:14" ht="13" customHeight="1" x14ac:dyDescent="0.15">
      <c r="A23" s="18"/>
      <c r="B23" s="19" t="s">
        <v>74</v>
      </c>
      <c r="C23" s="20"/>
      <c r="D23" s="21" t="s">
        <v>185</v>
      </c>
      <c r="E23" s="22"/>
      <c r="F23" s="22"/>
      <c r="G23" s="22"/>
      <c r="H23" s="22"/>
      <c r="I23" s="22"/>
      <c r="J23" s="22"/>
      <c r="K23" s="23"/>
      <c r="L23" s="24">
        <v>269</v>
      </c>
      <c r="M23" s="24" t="str">
        <f t="shared" si="0"/>
        <v/>
      </c>
      <c r="N23" s="23"/>
    </row>
    <row r="24" spans="1:14" ht="13" customHeight="1" x14ac:dyDescent="0.15">
      <c r="A24" s="18"/>
      <c r="B24" s="19" t="s">
        <v>73</v>
      </c>
      <c r="C24" s="20"/>
      <c r="D24" s="21" t="s">
        <v>186</v>
      </c>
      <c r="E24" s="22"/>
      <c r="F24" s="22"/>
      <c r="G24" s="22"/>
      <c r="H24" s="22"/>
      <c r="I24" s="22"/>
      <c r="J24" s="22"/>
      <c r="K24" s="23"/>
      <c r="L24" s="24">
        <v>270</v>
      </c>
      <c r="M24" s="24" t="str">
        <f t="shared" si="0"/>
        <v/>
      </c>
      <c r="N24" s="23"/>
    </row>
    <row r="25" spans="1:14" ht="13" customHeight="1" x14ac:dyDescent="0.15">
      <c r="A25" s="18"/>
      <c r="B25" s="19" t="s">
        <v>162</v>
      </c>
      <c r="C25" s="20"/>
      <c r="D25" s="21" t="s">
        <v>163</v>
      </c>
      <c r="E25" s="22"/>
      <c r="F25" s="22"/>
      <c r="G25" s="22"/>
      <c r="H25" s="22"/>
      <c r="I25" s="22"/>
      <c r="J25" s="22"/>
      <c r="K25" s="23"/>
      <c r="L25" s="24">
        <v>248</v>
      </c>
      <c r="M25" s="24" t="str">
        <f t="shared" si="0"/>
        <v/>
      </c>
      <c r="N25" s="23"/>
    </row>
    <row r="26" spans="1:14" ht="13" customHeight="1" x14ac:dyDescent="0.15">
      <c r="A26" s="18"/>
      <c r="B26" s="19" t="s">
        <v>87</v>
      </c>
      <c r="C26" s="20"/>
      <c r="D26" s="21" t="s">
        <v>187</v>
      </c>
      <c r="E26" s="22"/>
      <c r="F26" s="22"/>
      <c r="G26" s="22"/>
      <c r="H26" s="22"/>
      <c r="I26" s="22"/>
      <c r="J26" s="22"/>
      <c r="K26" s="23"/>
      <c r="L26" s="24">
        <v>151</v>
      </c>
      <c r="M26" s="24" t="str">
        <f t="shared" si="0"/>
        <v/>
      </c>
      <c r="N26" s="23"/>
    </row>
    <row r="27" spans="1:14" ht="13" customHeight="1" x14ac:dyDescent="0.15">
      <c r="A27" s="18"/>
      <c r="B27" s="19" t="s">
        <v>88</v>
      </c>
      <c r="C27" s="20"/>
      <c r="D27" s="21" t="s">
        <v>188</v>
      </c>
      <c r="E27" s="22"/>
      <c r="F27" s="22"/>
      <c r="G27" s="22"/>
      <c r="H27" s="22"/>
      <c r="I27" s="22"/>
      <c r="J27" s="22"/>
      <c r="K27" s="23"/>
      <c r="L27" s="24">
        <v>205</v>
      </c>
      <c r="M27" s="24" t="str">
        <f t="shared" si="0"/>
        <v/>
      </c>
      <c r="N27" s="23"/>
    </row>
    <row r="28" spans="1:14" ht="13" customHeight="1" x14ac:dyDescent="0.15">
      <c r="A28" s="18"/>
      <c r="B28" s="19" t="s">
        <v>89</v>
      </c>
      <c r="C28" s="20"/>
      <c r="D28" s="21" t="s">
        <v>189</v>
      </c>
      <c r="E28" s="22"/>
      <c r="F28" s="22"/>
      <c r="G28" s="22"/>
      <c r="H28" s="22"/>
      <c r="I28" s="22"/>
      <c r="J28" s="22"/>
      <c r="K28" s="23"/>
      <c r="L28" s="24">
        <v>136</v>
      </c>
      <c r="M28" s="24" t="str">
        <f t="shared" si="0"/>
        <v/>
      </c>
      <c r="N28" s="23"/>
    </row>
    <row r="29" spans="1:14" ht="13" customHeight="1" x14ac:dyDescent="0.15">
      <c r="A29" s="18"/>
      <c r="B29" s="19" t="s">
        <v>99</v>
      </c>
      <c r="C29" s="20"/>
      <c r="D29" s="21" t="s">
        <v>190</v>
      </c>
      <c r="E29" s="22"/>
      <c r="F29" s="22"/>
      <c r="G29" s="22"/>
      <c r="H29" s="22"/>
      <c r="I29" s="22"/>
      <c r="J29" s="22"/>
      <c r="K29" s="23"/>
      <c r="L29" s="24">
        <v>517</v>
      </c>
      <c r="M29" s="24" t="str">
        <f t="shared" si="0"/>
        <v/>
      </c>
      <c r="N29" s="23"/>
    </row>
    <row r="30" spans="1:14" ht="13" customHeight="1" x14ac:dyDescent="0.15">
      <c r="A30" s="13"/>
      <c r="B30" s="14"/>
      <c r="C30" s="14"/>
      <c r="D30" s="15" t="s">
        <v>104</v>
      </c>
      <c r="E30" s="15"/>
      <c r="F30" s="15"/>
      <c r="G30" s="15"/>
      <c r="H30" s="15"/>
      <c r="I30" s="15"/>
      <c r="J30" s="15"/>
      <c r="K30" s="15"/>
      <c r="L30" s="16"/>
      <c r="M30" s="16"/>
      <c r="N30" s="17"/>
    </row>
    <row r="31" spans="1:14" ht="13" customHeight="1" x14ac:dyDescent="0.15">
      <c r="A31" s="18"/>
      <c r="B31" s="19" t="s">
        <v>129</v>
      </c>
      <c r="C31" s="20"/>
      <c r="D31" s="21" t="s">
        <v>131</v>
      </c>
      <c r="E31" s="22"/>
      <c r="F31" s="22"/>
      <c r="G31" s="22"/>
      <c r="H31" s="22"/>
      <c r="I31" s="22"/>
      <c r="J31" s="22"/>
      <c r="K31" s="23"/>
      <c r="L31" s="24">
        <v>127</v>
      </c>
      <c r="M31" s="24" t="str">
        <f t="shared" ref="M31" si="1">IF(ISBLANK(A31),"",A31*L31)</f>
        <v/>
      </c>
      <c r="N31" s="23"/>
    </row>
    <row r="32" spans="1:14" ht="13" customHeight="1" x14ac:dyDescent="0.15">
      <c r="A32" s="18"/>
      <c r="B32" s="19" t="s">
        <v>130</v>
      </c>
      <c r="C32" s="20"/>
      <c r="D32" s="21" t="s">
        <v>191</v>
      </c>
      <c r="E32" s="22"/>
      <c r="F32" s="22"/>
      <c r="G32" s="22"/>
      <c r="H32" s="22"/>
      <c r="I32" s="22"/>
      <c r="J32" s="22"/>
      <c r="K32" s="23"/>
      <c r="L32" s="24">
        <v>127</v>
      </c>
      <c r="M32" s="24" t="str">
        <f t="shared" si="0"/>
        <v/>
      </c>
      <c r="N32" s="23"/>
    </row>
    <row r="33" spans="1:14" ht="13" customHeight="1" x14ac:dyDescent="0.15">
      <c r="A33" s="18"/>
      <c r="B33" s="19" t="s">
        <v>96</v>
      </c>
      <c r="C33" s="20"/>
      <c r="D33" s="21" t="s">
        <v>192</v>
      </c>
      <c r="E33" s="22"/>
      <c r="F33" s="22"/>
      <c r="G33" s="22"/>
      <c r="H33" s="22"/>
      <c r="I33" s="22"/>
      <c r="J33" s="22"/>
      <c r="K33" s="23"/>
      <c r="L33" s="24">
        <v>38</v>
      </c>
      <c r="M33" s="24" t="str">
        <f t="shared" si="0"/>
        <v/>
      </c>
      <c r="N33" s="23"/>
    </row>
    <row r="34" spans="1:14" ht="13" customHeight="1" x14ac:dyDescent="0.15">
      <c r="A34" s="18"/>
      <c r="B34" s="19" t="s">
        <v>38</v>
      </c>
      <c r="C34" s="20"/>
      <c r="D34" s="21" t="s">
        <v>193</v>
      </c>
      <c r="E34" s="22"/>
      <c r="F34" s="22"/>
      <c r="G34" s="22"/>
      <c r="H34" s="22"/>
      <c r="I34" s="22"/>
      <c r="J34" s="22"/>
      <c r="K34" s="23"/>
      <c r="L34" s="24">
        <v>34</v>
      </c>
      <c r="M34" s="24" t="str">
        <f t="shared" si="0"/>
        <v/>
      </c>
      <c r="N34" s="23"/>
    </row>
    <row r="35" spans="1:14" ht="13" customHeight="1" x14ac:dyDescent="0.15">
      <c r="A35" s="18"/>
      <c r="B35" s="19" t="s">
        <v>97</v>
      </c>
      <c r="C35" s="20"/>
      <c r="D35" s="21" t="s">
        <v>194</v>
      </c>
      <c r="E35" s="22"/>
      <c r="F35" s="22"/>
      <c r="G35" s="22"/>
      <c r="H35" s="22"/>
      <c r="I35" s="22"/>
      <c r="J35" s="22"/>
      <c r="K35" s="23"/>
      <c r="L35" s="24">
        <v>169</v>
      </c>
      <c r="M35" s="24" t="str">
        <f t="shared" si="0"/>
        <v/>
      </c>
      <c r="N35" s="23"/>
    </row>
    <row r="36" spans="1:14" ht="13" customHeight="1" x14ac:dyDescent="0.15">
      <c r="A36" s="18"/>
      <c r="B36" s="19" t="s">
        <v>98</v>
      </c>
      <c r="C36" s="20"/>
      <c r="D36" s="21" t="s">
        <v>195</v>
      </c>
      <c r="E36" s="22"/>
      <c r="F36" s="22"/>
      <c r="G36" s="22"/>
      <c r="H36" s="22"/>
      <c r="I36" s="22"/>
      <c r="J36" s="22"/>
      <c r="K36" s="23"/>
      <c r="L36" s="24">
        <v>101</v>
      </c>
      <c r="M36" s="24" t="str">
        <f t="shared" si="0"/>
        <v/>
      </c>
      <c r="N36" s="23"/>
    </row>
    <row r="37" spans="1:14" ht="13" customHeight="1" x14ac:dyDescent="0.15">
      <c r="A37" s="18"/>
      <c r="B37" s="19" t="s">
        <v>39</v>
      </c>
      <c r="C37" s="20"/>
      <c r="D37" s="21" t="s">
        <v>196</v>
      </c>
      <c r="E37" s="22"/>
      <c r="F37" s="22"/>
      <c r="G37" s="22"/>
      <c r="H37" s="22"/>
      <c r="I37" s="22"/>
      <c r="J37" s="22"/>
      <c r="K37" s="23"/>
      <c r="L37" s="24">
        <v>34</v>
      </c>
      <c r="M37" s="24" t="str">
        <f t="shared" si="0"/>
        <v/>
      </c>
      <c r="N37" s="23"/>
    </row>
    <row r="38" spans="1:14" ht="13" customHeight="1" x14ac:dyDescent="0.15">
      <c r="A38" s="18"/>
      <c r="B38" s="19">
        <v>2.3199999999999998</v>
      </c>
      <c r="C38" s="20"/>
      <c r="D38" s="21" t="s">
        <v>197</v>
      </c>
      <c r="E38" s="22"/>
      <c r="F38" s="22"/>
      <c r="G38" s="22"/>
      <c r="H38" s="22"/>
      <c r="I38" s="22"/>
      <c r="J38" s="22"/>
      <c r="K38" s="23"/>
      <c r="L38" s="24">
        <v>67</v>
      </c>
      <c r="M38" s="24" t="str">
        <f t="shared" si="0"/>
        <v/>
      </c>
      <c r="N38" s="23"/>
    </row>
    <row r="39" spans="1:14" ht="13" customHeight="1" x14ac:dyDescent="0.15">
      <c r="A39" s="18"/>
      <c r="B39" s="19">
        <v>2.35</v>
      </c>
      <c r="C39" s="20"/>
      <c r="D39" s="21" t="s">
        <v>198</v>
      </c>
      <c r="E39" s="22"/>
      <c r="F39" s="22"/>
      <c r="G39" s="22"/>
      <c r="H39" s="22"/>
      <c r="I39" s="22"/>
      <c r="J39" s="22"/>
      <c r="K39" s="23"/>
      <c r="L39" s="24">
        <v>65</v>
      </c>
      <c r="M39" s="24" t="str">
        <f t="shared" si="0"/>
        <v/>
      </c>
      <c r="N39" s="23"/>
    </row>
    <row r="40" spans="1:14" ht="13" customHeight="1" x14ac:dyDescent="0.15">
      <c r="A40" s="18"/>
      <c r="B40" s="19" t="s">
        <v>40</v>
      </c>
      <c r="C40" s="20"/>
      <c r="D40" s="21" t="s">
        <v>199</v>
      </c>
      <c r="E40" s="22"/>
      <c r="F40" s="22"/>
      <c r="G40" s="22"/>
      <c r="H40" s="22"/>
      <c r="I40" s="22"/>
      <c r="J40" s="22"/>
      <c r="K40" s="23"/>
      <c r="L40" s="24">
        <v>87</v>
      </c>
      <c r="M40" s="24" t="str">
        <f t="shared" si="0"/>
        <v/>
      </c>
      <c r="N40" s="23"/>
    </row>
    <row r="41" spans="1:14" ht="13" customHeight="1" x14ac:dyDescent="0.15">
      <c r="A41" s="18"/>
      <c r="B41" s="19" t="s">
        <v>127</v>
      </c>
      <c r="C41" s="20"/>
      <c r="D41" s="21" t="s">
        <v>117</v>
      </c>
      <c r="E41" s="22"/>
      <c r="F41" s="22"/>
      <c r="G41" s="22"/>
      <c r="H41" s="22"/>
      <c r="I41" s="22"/>
      <c r="J41" s="22"/>
      <c r="K41" s="23"/>
      <c r="L41" s="24">
        <v>466</v>
      </c>
      <c r="M41" s="24" t="str">
        <f t="shared" si="0"/>
        <v/>
      </c>
      <c r="N41" s="23"/>
    </row>
    <row r="42" spans="1:14" ht="13" customHeight="1" x14ac:dyDescent="0.15">
      <c r="A42" s="18"/>
      <c r="B42" s="19" t="s">
        <v>41</v>
      </c>
      <c r="C42" s="20"/>
      <c r="D42" s="21" t="s">
        <v>168</v>
      </c>
      <c r="E42" s="22"/>
      <c r="F42" s="22"/>
      <c r="G42" s="22"/>
      <c r="H42" s="22"/>
      <c r="I42" s="22"/>
      <c r="J42" s="22"/>
      <c r="K42" s="23"/>
      <c r="L42" s="24">
        <v>164</v>
      </c>
      <c r="M42" s="24" t="str">
        <f t="shared" si="0"/>
        <v/>
      </c>
      <c r="N42" s="23"/>
    </row>
    <row r="43" spans="1:14" ht="13" customHeight="1" x14ac:dyDescent="0.15">
      <c r="A43" s="18"/>
      <c r="B43" s="19" t="s">
        <v>128</v>
      </c>
      <c r="C43" s="20"/>
      <c r="D43" s="21" t="s">
        <v>200</v>
      </c>
      <c r="E43" s="22"/>
      <c r="F43" s="22"/>
      <c r="G43" s="22"/>
      <c r="H43" s="22"/>
      <c r="I43" s="22"/>
      <c r="J43" s="22"/>
      <c r="K43" s="23"/>
      <c r="L43" s="24">
        <v>164</v>
      </c>
      <c r="M43" s="24" t="str">
        <f t="shared" si="0"/>
        <v/>
      </c>
      <c r="N43" s="23"/>
    </row>
    <row r="44" spans="1:14" ht="13" customHeight="1" x14ac:dyDescent="0.15">
      <c r="A44" s="18"/>
      <c r="B44" s="19" t="s">
        <v>121</v>
      </c>
      <c r="C44" s="20"/>
      <c r="D44" s="21" t="s">
        <v>118</v>
      </c>
      <c r="E44" s="22"/>
      <c r="F44" s="22"/>
      <c r="G44" s="22"/>
      <c r="H44" s="22"/>
      <c r="I44" s="22"/>
      <c r="J44" s="22"/>
      <c r="K44" s="23"/>
      <c r="L44" s="24">
        <v>123</v>
      </c>
      <c r="M44" s="24" t="str">
        <f t="shared" si="0"/>
        <v/>
      </c>
      <c r="N44" s="23"/>
    </row>
    <row r="45" spans="1:14" ht="13" customHeight="1" x14ac:dyDescent="0.15">
      <c r="A45" s="13"/>
      <c r="B45" s="14"/>
      <c r="C45" s="14"/>
      <c r="D45" s="15" t="s">
        <v>124</v>
      </c>
      <c r="E45" s="15"/>
      <c r="F45" s="15"/>
      <c r="G45" s="15"/>
      <c r="H45" s="15"/>
      <c r="I45" s="15"/>
      <c r="J45" s="15"/>
      <c r="K45" s="15"/>
      <c r="L45" s="16"/>
      <c r="M45" s="16"/>
      <c r="N45" s="17"/>
    </row>
    <row r="46" spans="1:14" ht="13" customHeight="1" x14ac:dyDescent="0.15">
      <c r="A46" s="18"/>
      <c r="B46" s="19">
        <v>312</v>
      </c>
      <c r="C46" s="20"/>
      <c r="D46" s="26" t="s">
        <v>201</v>
      </c>
      <c r="E46" s="22"/>
      <c r="F46" s="22"/>
      <c r="G46" s="22"/>
      <c r="H46" s="22"/>
      <c r="I46" s="22"/>
      <c r="J46" s="22"/>
      <c r="K46" s="23"/>
      <c r="L46" s="24">
        <v>204</v>
      </c>
      <c r="M46" s="24" t="str">
        <f t="shared" si="0"/>
        <v/>
      </c>
      <c r="N46" s="23"/>
    </row>
    <row r="47" spans="1:14" ht="13" customHeight="1" x14ac:dyDescent="0.15">
      <c r="A47" s="18"/>
      <c r="B47" s="19">
        <v>319</v>
      </c>
      <c r="C47" s="20"/>
      <c r="D47" s="21" t="s">
        <v>202</v>
      </c>
      <c r="E47" s="22"/>
      <c r="F47" s="22"/>
      <c r="G47" s="22"/>
      <c r="H47" s="22"/>
      <c r="I47" s="22"/>
      <c r="J47" s="22"/>
      <c r="K47" s="23"/>
      <c r="L47" s="24">
        <v>218</v>
      </c>
      <c r="M47" s="24" t="str">
        <f t="shared" si="0"/>
        <v/>
      </c>
      <c r="N47" s="23"/>
    </row>
    <row r="48" spans="1:14" ht="13" customHeight="1" x14ac:dyDescent="0.15">
      <c r="A48" s="13"/>
      <c r="B48" s="14"/>
      <c r="C48" s="14"/>
      <c r="D48" s="15" t="s">
        <v>9</v>
      </c>
      <c r="E48" s="15"/>
      <c r="F48" s="15"/>
      <c r="G48" s="15"/>
      <c r="H48" s="15"/>
      <c r="I48" s="15"/>
      <c r="J48" s="15"/>
      <c r="K48" s="15"/>
      <c r="L48" s="16"/>
      <c r="M48" s="16"/>
      <c r="N48" s="17"/>
    </row>
    <row r="49" spans="1:14" ht="13" customHeight="1" x14ac:dyDescent="0.15">
      <c r="A49" s="18"/>
      <c r="B49" s="19">
        <v>1512</v>
      </c>
      <c r="C49" s="20"/>
      <c r="D49" s="21" t="s">
        <v>203</v>
      </c>
      <c r="E49" s="22"/>
      <c r="F49" s="22"/>
      <c r="G49" s="22"/>
      <c r="H49" s="22"/>
      <c r="I49" s="22"/>
      <c r="J49" s="22"/>
      <c r="K49" s="23"/>
      <c r="L49" s="24">
        <v>1439</v>
      </c>
      <c r="M49" s="24" t="str">
        <f t="shared" si="0"/>
        <v/>
      </c>
      <c r="N49" s="23"/>
    </row>
    <row r="50" spans="1:14" ht="13" customHeight="1" x14ac:dyDescent="0.15">
      <c r="A50" s="13"/>
      <c r="B50" s="14"/>
      <c r="C50" s="14"/>
      <c r="D50" s="15" t="s">
        <v>10</v>
      </c>
      <c r="E50" s="15"/>
      <c r="F50" s="15"/>
      <c r="G50" s="15"/>
      <c r="H50" s="15"/>
      <c r="I50" s="15"/>
      <c r="J50" s="15"/>
      <c r="K50" s="15"/>
      <c r="L50" s="16"/>
      <c r="M50" s="16"/>
      <c r="N50" s="17"/>
    </row>
    <row r="51" spans="1:14" ht="13" customHeight="1" x14ac:dyDescent="0.15">
      <c r="A51" s="18"/>
      <c r="B51" s="19">
        <v>412</v>
      </c>
      <c r="C51" s="20"/>
      <c r="D51" s="21" t="s">
        <v>11</v>
      </c>
      <c r="E51" s="22"/>
      <c r="F51" s="22"/>
      <c r="G51" s="22"/>
      <c r="H51" s="22"/>
      <c r="I51" s="22"/>
      <c r="J51" s="22"/>
      <c r="K51" s="23"/>
      <c r="L51" s="24">
        <v>31</v>
      </c>
      <c r="M51" s="24" t="str">
        <f t="shared" si="0"/>
        <v/>
      </c>
      <c r="N51" s="23"/>
    </row>
    <row r="52" spans="1:14" ht="13" customHeight="1" x14ac:dyDescent="0.15">
      <c r="A52" s="18"/>
      <c r="B52" s="19" t="s">
        <v>107</v>
      </c>
      <c r="C52" s="20"/>
      <c r="D52" s="21" t="s">
        <v>204</v>
      </c>
      <c r="E52" s="22"/>
      <c r="F52" s="22"/>
      <c r="G52" s="22"/>
      <c r="H52" s="22"/>
      <c r="I52" s="22"/>
      <c r="J52" s="22"/>
      <c r="K52" s="23"/>
      <c r="L52" s="24">
        <v>198</v>
      </c>
      <c r="M52" s="24" t="str">
        <f t="shared" si="0"/>
        <v/>
      </c>
      <c r="N52" s="23"/>
    </row>
    <row r="53" spans="1:14" ht="13" customHeight="1" x14ac:dyDescent="0.15">
      <c r="A53" s="18"/>
      <c r="B53" s="19">
        <v>612</v>
      </c>
      <c r="C53" s="20"/>
      <c r="D53" s="21" t="s">
        <v>119</v>
      </c>
      <c r="E53" s="22"/>
      <c r="F53" s="22"/>
      <c r="G53" s="22"/>
      <c r="H53" s="22"/>
      <c r="I53" s="22"/>
      <c r="J53" s="22"/>
      <c r="K53" s="23"/>
      <c r="L53" s="24">
        <v>66</v>
      </c>
      <c r="M53" s="24" t="str">
        <f t="shared" si="0"/>
        <v/>
      </c>
      <c r="N53" s="23"/>
    </row>
    <row r="54" spans="1:14" ht="13" customHeight="1" x14ac:dyDescent="0.15">
      <c r="A54" s="18"/>
      <c r="B54" s="19" t="s">
        <v>116</v>
      </c>
      <c r="C54" s="20"/>
      <c r="D54" s="21" t="s">
        <v>120</v>
      </c>
      <c r="E54" s="22"/>
      <c r="F54" s="22"/>
      <c r="G54" s="22"/>
      <c r="H54" s="22"/>
      <c r="I54" s="22"/>
      <c r="J54" s="22"/>
      <c r="K54" s="23"/>
      <c r="L54" s="24">
        <v>82</v>
      </c>
      <c r="M54" s="24" t="str">
        <f t="shared" si="0"/>
        <v/>
      </c>
      <c r="N54" s="23"/>
    </row>
    <row r="55" spans="1:14" ht="13" customHeight="1" x14ac:dyDescent="0.15">
      <c r="A55" s="18"/>
      <c r="B55" s="19">
        <v>1412</v>
      </c>
      <c r="C55" s="20"/>
      <c r="D55" s="21" t="s">
        <v>205</v>
      </c>
      <c r="E55" s="22"/>
      <c r="F55" s="22"/>
      <c r="G55" s="22"/>
      <c r="H55" s="22"/>
      <c r="I55" s="22"/>
      <c r="J55" s="22"/>
      <c r="K55" s="23"/>
      <c r="L55" s="24">
        <v>1007</v>
      </c>
      <c r="M55" s="24" t="str">
        <f t="shared" si="0"/>
        <v/>
      </c>
      <c r="N55" s="23"/>
    </row>
    <row r="56" spans="1:14" ht="13" customHeight="1" x14ac:dyDescent="0.15">
      <c r="A56" s="18"/>
      <c r="B56" s="19" t="s">
        <v>72</v>
      </c>
      <c r="C56" s="20"/>
      <c r="D56" s="21" t="s">
        <v>206</v>
      </c>
      <c r="E56" s="22"/>
      <c r="F56" s="22"/>
      <c r="G56" s="22"/>
      <c r="H56" s="22"/>
      <c r="I56" s="22"/>
      <c r="J56" s="22"/>
      <c r="K56" s="23"/>
      <c r="L56" s="24">
        <v>1009</v>
      </c>
      <c r="M56" s="24" t="str">
        <f t="shared" si="0"/>
        <v/>
      </c>
      <c r="N56" s="23"/>
    </row>
    <row r="57" spans="1:14" ht="13" customHeight="1" x14ac:dyDescent="0.15">
      <c r="A57" s="18"/>
      <c r="B57" s="19" t="s">
        <v>71</v>
      </c>
      <c r="C57" s="20"/>
      <c r="D57" s="21" t="s">
        <v>207</v>
      </c>
      <c r="E57" s="22"/>
      <c r="F57" s="22"/>
      <c r="G57" s="22"/>
      <c r="H57" s="22"/>
      <c r="I57" s="22"/>
      <c r="J57" s="22"/>
      <c r="K57" s="23"/>
      <c r="L57" s="24">
        <v>620</v>
      </c>
      <c r="M57" s="24" t="str">
        <f t="shared" si="0"/>
        <v/>
      </c>
      <c r="N57" s="23"/>
    </row>
    <row r="58" spans="1:14" ht="13" customHeight="1" x14ac:dyDescent="0.15">
      <c r="A58" s="18"/>
      <c r="B58" s="19" t="s">
        <v>167</v>
      </c>
      <c r="C58" s="20"/>
      <c r="D58" s="21" t="s">
        <v>208</v>
      </c>
      <c r="E58" s="22"/>
      <c r="F58" s="22"/>
      <c r="G58" s="22"/>
      <c r="H58" s="22"/>
      <c r="I58" s="22"/>
      <c r="J58" s="22"/>
      <c r="K58" s="23"/>
      <c r="L58" s="24">
        <v>620</v>
      </c>
      <c r="M58" s="24" t="str">
        <f t="shared" si="0"/>
        <v/>
      </c>
      <c r="N58" s="23"/>
    </row>
    <row r="59" spans="1:14" ht="13" customHeight="1" x14ac:dyDescent="0.15">
      <c r="A59" s="18"/>
      <c r="B59" s="19" t="s">
        <v>108</v>
      </c>
      <c r="C59" s="20"/>
      <c r="D59" s="21" t="s">
        <v>209</v>
      </c>
      <c r="E59" s="22"/>
      <c r="F59" s="22"/>
      <c r="G59" s="22"/>
      <c r="H59" s="22"/>
      <c r="I59" s="22"/>
      <c r="J59" s="22"/>
      <c r="K59" s="23"/>
      <c r="L59" s="24">
        <v>304</v>
      </c>
      <c r="M59" s="24" t="str">
        <f t="shared" si="0"/>
        <v/>
      </c>
      <c r="N59" s="23"/>
    </row>
    <row r="60" spans="1:14" ht="13" customHeight="1" x14ac:dyDescent="0.15">
      <c r="A60" s="18"/>
      <c r="B60" s="19" t="s">
        <v>109</v>
      </c>
      <c r="C60" s="20"/>
      <c r="D60" s="21" t="s">
        <v>210</v>
      </c>
      <c r="E60" s="22"/>
      <c r="F60" s="22"/>
      <c r="G60" s="22"/>
      <c r="H60" s="22"/>
      <c r="I60" s="22"/>
      <c r="J60" s="22"/>
      <c r="K60" s="23"/>
      <c r="L60" s="24">
        <v>404</v>
      </c>
      <c r="M60" s="24" t="str">
        <f t="shared" si="0"/>
        <v/>
      </c>
      <c r="N60" s="23"/>
    </row>
    <row r="61" spans="1:14" ht="13" customHeight="1" x14ac:dyDescent="0.15">
      <c r="A61" s="13"/>
      <c r="B61" s="14"/>
      <c r="C61" s="14"/>
      <c r="D61" s="15" t="s">
        <v>12</v>
      </c>
      <c r="E61" s="15"/>
      <c r="F61" s="15"/>
      <c r="G61" s="15"/>
      <c r="H61" s="15"/>
      <c r="I61" s="15"/>
      <c r="J61" s="15"/>
      <c r="K61" s="15"/>
      <c r="L61" s="16"/>
      <c r="M61" s="16"/>
      <c r="N61" s="17"/>
    </row>
    <row r="62" spans="1:14" ht="13" customHeight="1" x14ac:dyDescent="0.15">
      <c r="A62" s="18"/>
      <c r="B62" s="19" t="s">
        <v>37</v>
      </c>
      <c r="C62" s="20"/>
      <c r="D62" s="21" t="s">
        <v>211</v>
      </c>
      <c r="E62" s="22"/>
      <c r="F62" s="22"/>
      <c r="G62" s="22"/>
      <c r="H62" s="22"/>
      <c r="I62" s="22"/>
      <c r="J62" s="22"/>
      <c r="K62" s="23"/>
      <c r="L62" s="24">
        <v>39</v>
      </c>
      <c r="M62" s="24" t="str">
        <f t="shared" si="0"/>
        <v/>
      </c>
      <c r="N62" s="23"/>
    </row>
    <row r="63" spans="1:14" ht="13" customHeight="1" x14ac:dyDescent="0.15">
      <c r="A63" s="18"/>
      <c r="B63" s="19">
        <v>1.1499999999999999</v>
      </c>
      <c r="C63" s="20"/>
      <c r="D63" s="21" t="s">
        <v>270</v>
      </c>
      <c r="E63" s="22"/>
      <c r="F63" s="22"/>
      <c r="G63" s="22"/>
      <c r="H63" s="22"/>
      <c r="I63" s="22"/>
      <c r="J63" s="22"/>
      <c r="K63" s="23"/>
      <c r="L63" s="24">
        <v>373</v>
      </c>
      <c r="M63" s="24" t="str">
        <f t="shared" si="0"/>
        <v/>
      </c>
      <c r="N63" s="23"/>
    </row>
    <row r="64" spans="1:14" ht="13" customHeight="1" x14ac:dyDescent="0.15">
      <c r="A64" s="18"/>
      <c r="B64" s="19">
        <v>1.18</v>
      </c>
      <c r="C64" s="20"/>
      <c r="D64" s="21" t="s">
        <v>271</v>
      </c>
      <c r="E64" s="22"/>
      <c r="F64" s="22"/>
      <c r="G64" s="22"/>
      <c r="H64" s="22"/>
      <c r="I64" s="22"/>
      <c r="J64" s="22"/>
      <c r="K64" s="23"/>
      <c r="L64" s="24">
        <v>303</v>
      </c>
      <c r="M64" s="24" t="str">
        <f t="shared" si="0"/>
        <v/>
      </c>
      <c r="N64" s="23"/>
    </row>
    <row r="65" spans="1:14" ht="13" customHeight="1" x14ac:dyDescent="0.15">
      <c r="A65" s="13"/>
      <c r="B65" s="14"/>
      <c r="C65" s="14"/>
      <c r="D65" s="15" t="s">
        <v>13</v>
      </c>
      <c r="E65" s="15"/>
      <c r="F65" s="15"/>
      <c r="G65" s="15"/>
      <c r="H65" s="15"/>
      <c r="I65" s="15"/>
      <c r="J65" s="15"/>
      <c r="K65" s="15"/>
      <c r="L65" s="16"/>
      <c r="M65" s="16"/>
      <c r="N65" s="17"/>
    </row>
    <row r="66" spans="1:14" ht="13" customHeight="1" x14ac:dyDescent="0.15">
      <c r="A66" s="18"/>
      <c r="B66" s="19" t="s">
        <v>36</v>
      </c>
      <c r="C66" s="20"/>
      <c r="D66" s="21" t="s">
        <v>213</v>
      </c>
      <c r="E66" s="22"/>
      <c r="F66" s="22"/>
      <c r="G66" s="22"/>
      <c r="H66" s="22"/>
      <c r="I66" s="22"/>
      <c r="J66" s="22"/>
      <c r="K66" s="23"/>
      <c r="L66" s="24">
        <v>46</v>
      </c>
      <c r="M66" s="24" t="str">
        <f t="shared" si="0"/>
        <v/>
      </c>
      <c r="N66" s="23"/>
    </row>
    <row r="67" spans="1:14" ht="13" customHeight="1" x14ac:dyDescent="0.15">
      <c r="A67" s="18"/>
      <c r="B67" s="19">
        <v>1.64</v>
      </c>
      <c r="C67" s="20"/>
      <c r="D67" s="21" t="s">
        <v>212</v>
      </c>
      <c r="E67" s="22"/>
      <c r="F67" s="22"/>
      <c r="G67" s="22"/>
      <c r="H67" s="22"/>
      <c r="I67" s="22"/>
      <c r="J67" s="22"/>
      <c r="K67" s="23"/>
      <c r="L67" s="24">
        <v>62</v>
      </c>
      <c r="M67" s="24" t="str">
        <f t="shared" si="0"/>
        <v/>
      </c>
      <c r="N67" s="23"/>
    </row>
    <row r="68" spans="1:14" ht="13" customHeight="1" x14ac:dyDescent="0.15">
      <c r="A68" s="18"/>
      <c r="B68" s="19">
        <v>1.68</v>
      </c>
      <c r="C68" s="20"/>
      <c r="D68" s="21" t="s">
        <v>214</v>
      </c>
      <c r="E68" s="22"/>
      <c r="F68" s="22"/>
      <c r="G68" s="22"/>
      <c r="H68" s="22"/>
      <c r="I68" s="22"/>
      <c r="J68" s="22"/>
      <c r="K68" s="23"/>
      <c r="L68" s="24">
        <v>33</v>
      </c>
      <c r="M68" s="24" t="str">
        <f t="shared" si="0"/>
        <v/>
      </c>
      <c r="N68" s="23"/>
    </row>
    <row r="69" spans="1:14" ht="13" customHeight="1" x14ac:dyDescent="0.15">
      <c r="A69" s="18"/>
      <c r="B69" s="19" t="s">
        <v>35</v>
      </c>
      <c r="C69" s="20"/>
      <c r="D69" s="21" t="s">
        <v>215</v>
      </c>
      <c r="E69" s="22"/>
      <c r="F69" s="22"/>
      <c r="G69" s="22"/>
      <c r="H69" s="22"/>
      <c r="I69" s="22"/>
      <c r="J69" s="22"/>
      <c r="K69" s="23"/>
      <c r="L69" s="24">
        <v>64</v>
      </c>
      <c r="M69" s="24" t="str">
        <f t="shared" si="0"/>
        <v/>
      </c>
      <c r="N69" s="23"/>
    </row>
    <row r="70" spans="1:14" ht="13" customHeight="1" x14ac:dyDescent="0.15">
      <c r="A70" s="18"/>
      <c r="B70" s="19">
        <v>1.98</v>
      </c>
      <c r="C70" s="20"/>
      <c r="D70" s="21" t="s">
        <v>216</v>
      </c>
      <c r="E70" s="22"/>
      <c r="F70" s="22"/>
      <c r="G70" s="22"/>
      <c r="H70" s="22"/>
      <c r="I70" s="22"/>
      <c r="J70" s="22"/>
      <c r="K70" s="23"/>
      <c r="L70" s="24">
        <v>301</v>
      </c>
      <c r="M70" s="24" t="str">
        <f t="shared" ref="M70:M131" si="2">IF(ISBLANK(A70),"",A70*L70)</f>
        <v/>
      </c>
      <c r="N70" s="23"/>
    </row>
    <row r="71" spans="1:14" ht="13" customHeight="1" x14ac:dyDescent="0.15">
      <c r="A71" s="18"/>
      <c r="B71" s="19">
        <v>4012</v>
      </c>
      <c r="C71" s="20"/>
      <c r="D71" s="21" t="s">
        <v>217</v>
      </c>
      <c r="E71" s="22"/>
      <c r="F71" s="22"/>
      <c r="G71" s="22"/>
      <c r="H71" s="22"/>
      <c r="I71" s="22"/>
      <c r="J71" s="22"/>
      <c r="K71" s="23"/>
      <c r="L71" s="24">
        <v>192</v>
      </c>
      <c r="M71" s="24" t="str">
        <f t="shared" si="2"/>
        <v/>
      </c>
      <c r="N71" s="23"/>
    </row>
    <row r="72" spans="1:14" ht="13" customHeight="1" x14ac:dyDescent="0.15">
      <c r="A72" s="13"/>
      <c r="B72" s="14"/>
      <c r="C72" s="14"/>
      <c r="D72" s="15" t="s">
        <v>14</v>
      </c>
      <c r="E72" s="15"/>
      <c r="F72" s="15"/>
      <c r="G72" s="15"/>
      <c r="H72" s="15"/>
      <c r="I72" s="15"/>
      <c r="J72" s="15"/>
      <c r="K72" s="15"/>
      <c r="L72" s="16"/>
      <c r="M72" s="16"/>
      <c r="N72" s="17"/>
    </row>
    <row r="73" spans="1:14" ht="13" customHeight="1" x14ac:dyDescent="0.15">
      <c r="A73" s="18"/>
      <c r="B73" s="19" t="s">
        <v>34</v>
      </c>
      <c r="C73" s="20"/>
      <c r="D73" s="21" t="s">
        <v>218</v>
      </c>
      <c r="E73" s="22"/>
      <c r="F73" s="22"/>
      <c r="G73" s="22"/>
      <c r="H73" s="22"/>
      <c r="I73" s="22"/>
      <c r="J73" s="22"/>
      <c r="K73" s="23"/>
      <c r="L73" s="24">
        <v>113</v>
      </c>
      <c r="M73" s="24" t="str">
        <f t="shared" si="2"/>
        <v/>
      </c>
      <c r="N73" s="23"/>
    </row>
    <row r="74" spans="1:14" ht="13" customHeight="1" x14ac:dyDescent="0.15">
      <c r="A74" s="18"/>
      <c r="B74" s="19">
        <v>1.41</v>
      </c>
      <c r="C74" s="20"/>
      <c r="D74" s="21" t="s">
        <v>219</v>
      </c>
      <c r="E74" s="22"/>
      <c r="F74" s="22"/>
      <c r="G74" s="22"/>
      <c r="H74" s="22"/>
      <c r="I74" s="22"/>
      <c r="J74" s="22"/>
      <c r="K74" s="23"/>
      <c r="L74" s="24">
        <v>23</v>
      </c>
      <c r="M74" s="24" t="str">
        <f t="shared" si="2"/>
        <v/>
      </c>
      <c r="N74" s="23"/>
    </row>
    <row r="75" spans="1:14" ht="13" customHeight="1" x14ac:dyDescent="0.15">
      <c r="A75" s="18"/>
      <c r="B75" s="19">
        <v>1.42</v>
      </c>
      <c r="C75" s="20"/>
      <c r="D75" s="21" t="s">
        <v>220</v>
      </c>
      <c r="E75" s="22"/>
      <c r="F75" s="22"/>
      <c r="G75" s="22"/>
      <c r="H75" s="22"/>
      <c r="I75" s="22"/>
      <c r="J75" s="22"/>
      <c r="K75" s="23"/>
      <c r="L75" s="24">
        <v>42</v>
      </c>
      <c r="M75" s="24" t="str">
        <f t="shared" si="2"/>
        <v/>
      </c>
      <c r="N75" s="23"/>
    </row>
    <row r="76" spans="1:14" ht="13" customHeight="1" x14ac:dyDescent="0.15">
      <c r="A76" s="18"/>
      <c r="B76" s="19">
        <v>1.44</v>
      </c>
      <c r="C76" s="20"/>
      <c r="D76" s="21" t="s">
        <v>221</v>
      </c>
      <c r="E76" s="22"/>
      <c r="F76" s="22"/>
      <c r="G76" s="22"/>
      <c r="H76" s="22"/>
      <c r="I76" s="22"/>
      <c r="J76" s="22"/>
      <c r="K76" s="23"/>
      <c r="L76" s="24">
        <v>44</v>
      </c>
      <c r="M76" s="24" t="str">
        <f t="shared" si="2"/>
        <v/>
      </c>
      <c r="N76" s="23"/>
    </row>
    <row r="77" spans="1:14" ht="13" customHeight="1" x14ac:dyDescent="0.15">
      <c r="A77" s="18"/>
      <c r="B77" s="19">
        <v>1.45</v>
      </c>
      <c r="C77" s="20"/>
      <c r="D77" s="21" t="s">
        <v>222</v>
      </c>
      <c r="E77" s="22"/>
      <c r="F77" s="22"/>
      <c r="G77" s="22"/>
      <c r="H77" s="22"/>
      <c r="I77" s="22"/>
      <c r="J77" s="22"/>
      <c r="K77" s="23"/>
      <c r="L77" s="24">
        <v>54</v>
      </c>
      <c r="M77" s="24" t="str">
        <f t="shared" si="2"/>
        <v/>
      </c>
      <c r="N77" s="23"/>
    </row>
    <row r="78" spans="1:14" ht="13" customHeight="1" x14ac:dyDescent="0.15">
      <c r="A78" s="18"/>
      <c r="B78" s="19">
        <v>1.49</v>
      </c>
      <c r="C78" s="20"/>
      <c r="D78" s="21" t="s">
        <v>223</v>
      </c>
      <c r="E78" s="22"/>
      <c r="F78" s="22"/>
      <c r="G78" s="22"/>
      <c r="H78" s="22"/>
      <c r="I78" s="22"/>
      <c r="J78" s="22"/>
      <c r="K78" s="23"/>
      <c r="L78" s="24">
        <v>46</v>
      </c>
      <c r="M78" s="24" t="str">
        <f t="shared" si="2"/>
        <v/>
      </c>
      <c r="N78" s="23"/>
    </row>
    <row r="79" spans="1:14" ht="13" customHeight="1" x14ac:dyDescent="0.15">
      <c r="A79" s="18"/>
      <c r="B79" s="19" t="s">
        <v>70</v>
      </c>
      <c r="C79" s="20"/>
      <c r="D79" s="21" t="s">
        <v>224</v>
      </c>
      <c r="E79" s="22"/>
      <c r="F79" s="22"/>
      <c r="G79" s="22"/>
      <c r="H79" s="22"/>
      <c r="I79" s="22"/>
      <c r="J79" s="22"/>
      <c r="K79" s="23"/>
      <c r="L79" s="24">
        <v>66</v>
      </c>
      <c r="M79" s="24" t="str">
        <f t="shared" si="2"/>
        <v/>
      </c>
      <c r="N79" s="23"/>
    </row>
    <row r="80" spans="1:14" ht="13" customHeight="1" x14ac:dyDescent="0.15">
      <c r="A80" s="18"/>
      <c r="B80" s="19" t="s">
        <v>33</v>
      </c>
      <c r="C80" s="20"/>
      <c r="D80" s="21" t="s">
        <v>225</v>
      </c>
      <c r="E80" s="22"/>
      <c r="F80" s="22"/>
      <c r="G80" s="22"/>
      <c r="H80" s="22"/>
      <c r="I80" s="22"/>
      <c r="J80" s="22"/>
      <c r="K80" s="23"/>
      <c r="L80" s="24">
        <v>15</v>
      </c>
      <c r="M80" s="24" t="str">
        <f t="shared" si="2"/>
        <v/>
      </c>
      <c r="N80" s="23"/>
    </row>
    <row r="81" spans="1:14" ht="13" customHeight="1" x14ac:dyDescent="0.15">
      <c r="A81" s="18"/>
      <c r="B81" s="19">
        <v>1.94</v>
      </c>
      <c r="C81" s="20"/>
      <c r="D81" s="21" t="s">
        <v>226</v>
      </c>
      <c r="E81" s="22"/>
      <c r="F81" s="22"/>
      <c r="G81" s="22"/>
      <c r="H81" s="22"/>
      <c r="I81" s="22"/>
      <c r="J81" s="22"/>
      <c r="K81" s="23"/>
      <c r="L81" s="24">
        <v>146</v>
      </c>
      <c r="M81" s="24" t="str">
        <f t="shared" si="2"/>
        <v/>
      </c>
      <c r="N81" s="23"/>
    </row>
    <row r="82" spans="1:14" ht="13" customHeight="1" x14ac:dyDescent="0.15">
      <c r="A82" s="18"/>
      <c r="B82" s="19" t="s">
        <v>103</v>
      </c>
      <c r="C82" s="20"/>
      <c r="D82" s="21" t="s">
        <v>227</v>
      </c>
      <c r="E82" s="22"/>
      <c r="F82" s="22"/>
      <c r="G82" s="22"/>
      <c r="H82" s="22"/>
      <c r="I82" s="22"/>
      <c r="J82" s="22"/>
      <c r="K82" s="23"/>
      <c r="L82" s="24">
        <v>124</v>
      </c>
      <c r="M82" s="24" t="str">
        <f t="shared" si="2"/>
        <v/>
      </c>
      <c r="N82" s="23"/>
    </row>
    <row r="83" spans="1:14" ht="13" customHeight="1" x14ac:dyDescent="0.15">
      <c r="A83" s="13"/>
      <c r="B83" s="14"/>
      <c r="C83" s="14"/>
      <c r="D83" s="15" t="s">
        <v>15</v>
      </c>
      <c r="E83" s="15"/>
      <c r="F83" s="15"/>
      <c r="G83" s="15"/>
      <c r="H83" s="15"/>
      <c r="I83" s="15"/>
      <c r="J83" s="15"/>
      <c r="K83" s="15"/>
      <c r="L83" s="16"/>
      <c r="M83" s="16"/>
      <c r="N83" s="17"/>
    </row>
    <row r="84" spans="1:14" ht="13" customHeight="1" x14ac:dyDescent="0.15">
      <c r="A84" s="18"/>
      <c r="B84" s="19" t="s">
        <v>110</v>
      </c>
      <c r="C84" s="20"/>
      <c r="D84" s="21" t="s">
        <v>228</v>
      </c>
      <c r="E84" s="22"/>
      <c r="F84" s="22"/>
      <c r="G84" s="22"/>
      <c r="H84" s="22"/>
      <c r="I84" s="22"/>
      <c r="J84" s="22"/>
      <c r="K84" s="23"/>
      <c r="L84" s="24">
        <v>55</v>
      </c>
      <c r="M84" s="24" t="str">
        <f t="shared" si="2"/>
        <v/>
      </c>
      <c r="N84" s="23"/>
    </row>
    <row r="85" spans="1:14" ht="13" customHeight="1" x14ac:dyDescent="0.15">
      <c r="A85" s="18"/>
      <c r="B85" s="19">
        <v>5412</v>
      </c>
      <c r="C85" s="20"/>
      <c r="D85" s="21" t="s">
        <v>229</v>
      </c>
      <c r="E85" s="22"/>
      <c r="F85" s="22"/>
      <c r="G85" s="22"/>
      <c r="H85" s="22"/>
      <c r="I85" s="22"/>
      <c r="J85" s="22"/>
      <c r="K85" s="23"/>
      <c r="L85" s="24">
        <v>2297</v>
      </c>
      <c r="M85" s="24" t="str">
        <f t="shared" si="2"/>
        <v/>
      </c>
      <c r="N85" s="23"/>
    </row>
    <row r="86" spans="1:14" ht="13" customHeight="1" x14ac:dyDescent="0.15">
      <c r="A86" s="13"/>
      <c r="B86" s="14"/>
      <c r="C86" s="14"/>
      <c r="D86" s="15" t="s">
        <v>16</v>
      </c>
      <c r="E86" s="15"/>
      <c r="F86" s="15"/>
      <c r="G86" s="15"/>
      <c r="H86" s="15"/>
      <c r="I86" s="15"/>
      <c r="J86" s="15"/>
      <c r="K86" s="15"/>
      <c r="L86" s="16"/>
      <c r="M86" s="16"/>
      <c r="N86" s="17"/>
    </row>
    <row r="87" spans="1:14" ht="13" customHeight="1" x14ac:dyDescent="0.15">
      <c r="A87" s="18"/>
      <c r="B87" s="19">
        <v>3012</v>
      </c>
      <c r="C87" s="20"/>
      <c r="D87" s="21" t="s">
        <v>230</v>
      </c>
      <c r="E87" s="22"/>
      <c r="F87" s="22"/>
      <c r="G87" s="22"/>
      <c r="H87" s="22"/>
      <c r="I87" s="22"/>
      <c r="J87" s="22"/>
      <c r="K87" s="23"/>
      <c r="L87" s="24">
        <v>596</v>
      </c>
      <c r="M87" s="24" t="str">
        <f t="shared" si="2"/>
        <v/>
      </c>
      <c r="N87" s="23"/>
    </row>
    <row r="88" spans="1:14" ht="13" customHeight="1" x14ac:dyDescent="0.15">
      <c r="A88" s="18"/>
      <c r="B88" s="19">
        <v>3212</v>
      </c>
      <c r="C88" s="20"/>
      <c r="D88" s="21" t="s">
        <v>231</v>
      </c>
      <c r="E88" s="22"/>
      <c r="F88" s="22"/>
      <c r="G88" s="22"/>
      <c r="H88" s="22"/>
      <c r="I88" s="22"/>
      <c r="J88" s="22"/>
      <c r="K88" s="23"/>
      <c r="L88" s="24">
        <v>840</v>
      </c>
      <c r="M88" s="24" t="str">
        <f t="shared" si="2"/>
        <v/>
      </c>
      <c r="N88" s="23"/>
    </row>
    <row r="89" spans="1:14" ht="13" customHeight="1" x14ac:dyDescent="0.15">
      <c r="A89" s="18"/>
      <c r="B89" s="19">
        <v>3412</v>
      </c>
      <c r="C89" s="20"/>
      <c r="D89" s="21" t="s">
        <v>232</v>
      </c>
      <c r="E89" s="22"/>
      <c r="F89" s="22"/>
      <c r="G89" s="22"/>
      <c r="H89" s="22"/>
      <c r="I89" s="22"/>
      <c r="J89" s="22"/>
      <c r="K89" s="23"/>
      <c r="L89" s="24">
        <v>303</v>
      </c>
      <c r="M89" s="24" t="str">
        <f t="shared" si="2"/>
        <v/>
      </c>
      <c r="N89" s="23"/>
    </row>
    <row r="90" spans="1:14" ht="13" customHeight="1" x14ac:dyDescent="0.15">
      <c r="A90" s="18"/>
      <c r="B90" s="19">
        <v>3419</v>
      </c>
      <c r="C90" s="20"/>
      <c r="D90" s="21" t="s">
        <v>161</v>
      </c>
      <c r="E90" s="22"/>
      <c r="F90" s="22"/>
      <c r="G90" s="22"/>
      <c r="H90" s="22"/>
      <c r="I90" s="22"/>
      <c r="J90" s="22"/>
      <c r="K90" s="23"/>
      <c r="L90" s="24">
        <v>329</v>
      </c>
      <c r="M90" s="24" t="str">
        <f t="shared" si="2"/>
        <v/>
      </c>
      <c r="N90" s="23"/>
    </row>
    <row r="91" spans="1:14" ht="13" customHeight="1" x14ac:dyDescent="0.15">
      <c r="A91" s="13"/>
      <c r="B91" s="14"/>
      <c r="C91" s="14"/>
      <c r="D91" s="15" t="s">
        <v>17</v>
      </c>
      <c r="E91" s="15"/>
      <c r="F91" s="15"/>
      <c r="G91" s="15"/>
      <c r="H91" s="15"/>
      <c r="I91" s="15"/>
      <c r="J91" s="15"/>
      <c r="K91" s="15"/>
      <c r="L91" s="16"/>
      <c r="M91" s="16"/>
      <c r="N91" s="17"/>
    </row>
    <row r="92" spans="1:14" ht="13" customHeight="1" x14ac:dyDescent="0.15">
      <c r="A92" s="18"/>
      <c r="B92" s="19" t="s">
        <v>24</v>
      </c>
      <c r="C92" s="20"/>
      <c r="D92" s="21" t="s">
        <v>233</v>
      </c>
      <c r="E92" s="22"/>
      <c r="F92" s="22"/>
      <c r="G92" s="22"/>
      <c r="H92" s="22"/>
      <c r="I92" s="22"/>
      <c r="J92" s="22"/>
      <c r="K92" s="23"/>
      <c r="L92" s="24">
        <v>58</v>
      </c>
      <c r="M92" s="24" t="str">
        <f t="shared" si="2"/>
        <v/>
      </c>
      <c r="N92" s="23"/>
    </row>
    <row r="93" spans="1:14" ht="13" customHeight="1" x14ac:dyDescent="0.15">
      <c r="A93" s="18"/>
      <c r="B93" s="19" t="s">
        <v>123</v>
      </c>
      <c r="C93" s="20"/>
      <c r="D93" s="21" t="s">
        <v>234</v>
      </c>
      <c r="E93" s="22"/>
      <c r="F93" s="22"/>
      <c r="G93" s="22"/>
      <c r="H93" s="22"/>
      <c r="I93" s="22"/>
      <c r="J93" s="22"/>
      <c r="K93" s="23"/>
      <c r="L93" s="24">
        <v>28</v>
      </c>
      <c r="M93" s="24" t="str">
        <f t="shared" si="2"/>
        <v/>
      </c>
      <c r="N93" s="23"/>
    </row>
    <row r="94" spans="1:14" ht="13" customHeight="1" x14ac:dyDescent="0.15">
      <c r="A94" s="18"/>
      <c r="B94" s="19" t="s">
        <v>111</v>
      </c>
      <c r="C94" s="20"/>
      <c r="D94" s="21" t="s">
        <v>235</v>
      </c>
      <c r="E94" s="22"/>
      <c r="F94" s="22"/>
      <c r="G94" s="22"/>
      <c r="H94" s="22"/>
      <c r="I94" s="22"/>
      <c r="J94" s="22"/>
      <c r="K94" s="23"/>
      <c r="L94" s="24">
        <v>54</v>
      </c>
      <c r="M94" s="24" t="str">
        <f t="shared" si="2"/>
        <v/>
      </c>
      <c r="N94" s="23"/>
    </row>
    <row r="95" spans="1:14" ht="13" customHeight="1" x14ac:dyDescent="0.15">
      <c r="A95" s="18"/>
      <c r="B95" s="19" t="s">
        <v>25</v>
      </c>
      <c r="C95" s="20"/>
      <c r="D95" s="21" t="s">
        <v>236</v>
      </c>
      <c r="E95" s="22"/>
      <c r="F95" s="22"/>
      <c r="G95" s="22"/>
      <c r="H95" s="22"/>
      <c r="I95" s="22"/>
      <c r="J95" s="22"/>
      <c r="K95" s="23"/>
      <c r="L95" s="24">
        <v>26</v>
      </c>
      <c r="M95" s="24" t="str">
        <f t="shared" si="2"/>
        <v/>
      </c>
      <c r="N95" s="23"/>
    </row>
    <row r="96" spans="1:14" ht="13" customHeight="1" x14ac:dyDescent="0.15">
      <c r="A96" s="18"/>
      <c r="B96" s="19" t="s">
        <v>122</v>
      </c>
      <c r="C96" s="20"/>
      <c r="D96" s="21" t="s">
        <v>237</v>
      </c>
      <c r="E96" s="22"/>
      <c r="F96" s="22"/>
      <c r="G96" s="22"/>
      <c r="H96" s="22"/>
      <c r="I96" s="22"/>
      <c r="J96" s="22"/>
      <c r="K96" s="23"/>
      <c r="L96" s="24">
        <v>5</v>
      </c>
      <c r="M96" s="24" t="str">
        <f t="shared" si="2"/>
        <v/>
      </c>
      <c r="N96" s="23"/>
    </row>
    <row r="97" spans="1:14" ht="13" customHeight="1" x14ac:dyDescent="0.15">
      <c r="A97" s="18"/>
      <c r="B97" s="19" t="s">
        <v>238</v>
      </c>
      <c r="C97" s="20"/>
      <c r="D97" s="21" t="s">
        <v>239</v>
      </c>
      <c r="E97" s="22"/>
      <c r="F97" s="22"/>
      <c r="G97" s="22"/>
      <c r="H97" s="22"/>
      <c r="I97" s="22"/>
      <c r="J97" s="22"/>
      <c r="K97" s="23"/>
      <c r="L97" s="24">
        <v>21</v>
      </c>
      <c r="M97" s="24" t="str">
        <f t="shared" si="2"/>
        <v/>
      </c>
      <c r="N97" s="23"/>
    </row>
    <row r="98" spans="1:14" ht="13" customHeight="1" x14ac:dyDescent="0.15">
      <c r="A98" s="18"/>
      <c r="B98" s="19">
        <v>4.1399999999999997</v>
      </c>
      <c r="C98" s="20"/>
      <c r="D98" s="21" t="s">
        <v>240</v>
      </c>
      <c r="E98" s="22"/>
      <c r="F98" s="22"/>
      <c r="G98" s="22"/>
      <c r="H98" s="22"/>
      <c r="I98" s="22"/>
      <c r="J98" s="22"/>
      <c r="K98" s="23"/>
      <c r="L98" s="24">
        <v>82</v>
      </c>
      <c r="M98" s="24" t="str">
        <f t="shared" si="2"/>
        <v/>
      </c>
      <c r="N98" s="23"/>
    </row>
    <row r="99" spans="1:14" ht="13" customHeight="1" x14ac:dyDescent="0.15">
      <c r="A99" s="18"/>
      <c r="B99" s="19" t="s">
        <v>26</v>
      </c>
      <c r="C99" s="20"/>
      <c r="D99" s="21" t="s">
        <v>241</v>
      </c>
      <c r="E99" s="22"/>
      <c r="F99" s="22"/>
      <c r="G99" s="22"/>
      <c r="H99" s="22"/>
      <c r="I99" s="22"/>
      <c r="J99" s="22"/>
      <c r="K99" s="23"/>
      <c r="L99" s="24">
        <v>26</v>
      </c>
      <c r="M99" s="24" t="str">
        <f t="shared" si="2"/>
        <v/>
      </c>
      <c r="N99" s="23"/>
    </row>
    <row r="100" spans="1:14" ht="13" customHeight="1" x14ac:dyDescent="0.15">
      <c r="A100" s="18"/>
      <c r="B100" s="19" t="s">
        <v>69</v>
      </c>
      <c r="C100" s="20"/>
      <c r="D100" s="21" t="s">
        <v>242</v>
      </c>
      <c r="E100" s="22"/>
      <c r="F100" s="22"/>
      <c r="G100" s="22"/>
      <c r="H100" s="22"/>
      <c r="I100" s="22"/>
      <c r="J100" s="22"/>
      <c r="K100" s="23"/>
      <c r="L100" s="24">
        <v>23</v>
      </c>
      <c r="M100" s="24" t="str">
        <f t="shared" si="2"/>
        <v/>
      </c>
      <c r="N100" s="23"/>
    </row>
    <row r="101" spans="1:14" ht="13" customHeight="1" x14ac:dyDescent="0.15">
      <c r="A101" s="13"/>
      <c r="B101" s="14"/>
      <c r="C101" s="14"/>
      <c r="D101" s="15" t="s">
        <v>18</v>
      </c>
      <c r="E101" s="15"/>
      <c r="F101" s="15"/>
      <c r="G101" s="15"/>
      <c r="H101" s="15"/>
      <c r="I101" s="15"/>
      <c r="J101" s="15"/>
      <c r="K101" s="15"/>
      <c r="L101" s="16"/>
      <c r="M101" s="16"/>
      <c r="N101" s="17"/>
    </row>
    <row r="102" spans="1:14" ht="13" customHeight="1" x14ac:dyDescent="0.15">
      <c r="A102" s="18"/>
      <c r="B102" s="19" t="s">
        <v>27</v>
      </c>
      <c r="C102" s="20"/>
      <c r="D102" s="21" t="s">
        <v>243</v>
      </c>
      <c r="E102" s="22"/>
      <c r="F102" s="22"/>
      <c r="G102" s="22"/>
      <c r="H102" s="22"/>
      <c r="I102" s="22"/>
      <c r="J102" s="22"/>
      <c r="K102" s="23"/>
      <c r="L102" s="24">
        <v>1</v>
      </c>
      <c r="M102" s="24" t="str">
        <f t="shared" si="2"/>
        <v/>
      </c>
      <c r="N102" s="23"/>
    </row>
    <row r="103" spans="1:14" ht="13" customHeight="1" x14ac:dyDescent="0.15">
      <c r="A103" s="18"/>
      <c r="B103" s="19">
        <v>3.15</v>
      </c>
      <c r="C103" s="20"/>
      <c r="D103" s="21" t="s">
        <v>244</v>
      </c>
      <c r="E103" s="22"/>
      <c r="F103" s="22"/>
      <c r="G103" s="22"/>
      <c r="H103" s="22"/>
      <c r="I103" s="22"/>
      <c r="J103" s="22"/>
      <c r="K103" s="23"/>
      <c r="L103" s="24">
        <v>1</v>
      </c>
      <c r="M103" s="24" t="str">
        <f t="shared" si="2"/>
        <v/>
      </c>
      <c r="N103" s="23"/>
    </row>
    <row r="104" spans="1:14" ht="13" customHeight="1" x14ac:dyDescent="0.15">
      <c r="A104" s="18"/>
      <c r="B104" s="19" t="s">
        <v>274</v>
      </c>
      <c r="C104" s="20"/>
      <c r="D104" s="21" t="s">
        <v>269</v>
      </c>
      <c r="E104" s="22"/>
      <c r="F104" s="22"/>
      <c r="G104" s="22"/>
      <c r="H104" s="22"/>
      <c r="I104" s="22"/>
      <c r="J104" s="22"/>
      <c r="K104" s="23"/>
      <c r="L104" s="24">
        <v>5</v>
      </c>
      <c r="M104" s="24" t="str">
        <f t="shared" si="2"/>
        <v/>
      </c>
      <c r="N104" s="23"/>
    </row>
    <row r="105" spans="1:14" ht="13" customHeight="1" x14ac:dyDescent="0.15">
      <c r="A105" s="18"/>
      <c r="B105" s="19" t="s">
        <v>102</v>
      </c>
      <c r="C105" s="20"/>
      <c r="D105" s="21" t="s">
        <v>126</v>
      </c>
      <c r="E105" s="22"/>
      <c r="F105" s="22"/>
      <c r="G105" s="22"/>
      <c r="H105" s="22"/>
      <c r="I105" s="22"/>
      <c r="J105" s="22"/>
      <c r="K105" s="23"/>
      <c r="L105" s="24">
        <v>5</v>
      </c>
      <c r="M105" s="24" t="str">
        <f t="shared" si="2"/>
        <v/>
      </c>
      <c r="N105" s="23"/>
    </row>
    <row r="106" spans="1:14" ht="13" customHeight="1" x14ac:dyDescent="0.15">
      <c r="A106" s="18"/>
      <c r="B106" s="19" t="s">
        <v>115</v>
      </c>
      <c r="C106" s="20"/>
      <c r="D106" s="21" t="s">
        <v>246</v>
      </c>
      <c r="E106" s="22"/>
      <c r="F106" s="22"/>
      <c r="G106" s="22"/>
      <c r="H106" s="22"/>
      <c r="I106" s="22"/>
      <c r="J106" s="22"/>
      <c r="K106" s="23"/>
      <c r="L106" s="24">
        <v>5</v>
      </c>
      <c r="M106" s="24" t="str">
        <f t="shared" si="2"/>
        <v/>
      </c>
      <c r="N106" s="23"/>
    </row>
    <row r="107" spans="1:14" ht="13" customHeight="1" x14ac:dyDescent="0.15">
      <c r="A107" s="18"/>
      <c r="B107" s="19" t="s">
        <v>28</v>
      </c>
      <c r="C107" s="20"/>
      <c r="D107" s="21" t="s">
        <v>245</v>
      </c>
      <c r="E107" s="22"/>
      <c r="F107" s="22"/>
      <c r="G107" s="22"/>
      <c r="H107" s="22"/>
      <c r="I107" s="22"/>
      <c r="J107" s="22"/>
      <c r="K107" s="23"/>
      <c r="L107" s="24">
        <v>22</v>
      </c>
      <c r="M107" s="24" t="str">
        <f t="shared" si="2"/>
        <v/>
      </c>
      <c r="N107" s="23"/>
    </row>
    <row r="108" spans="1:14" ht="13" customHeight="1" x14ac:dyDescent="0.15">
      <c r="A108" s="18"/>
      <c r="B108" s="19" t="s">
        <v>272</v>
      </c>
      <c r="C108" s="20"/>
      <c r="D108" s="21" t="s">
        <v>275</v>
      </c>
      <c r="E108" s="22"/>
      <c r="F108" s="22"/>
      <c r="G108" s="22"/>
      <c r="H108" s="22"/>
      <c r="I108" s="22"/>
      <c r="J108" s="22"/>
      <c r="K108" s="23"/>
      <c r="L108" s="24">
        <v>77</v>
      </c>
      <c r="M108" s="24" t="str">
        <f t="shared" si="2"/>
        <v/>
      </c>
      <c r="N108" s="23"/>
    </row>
    <row r="109" spans="1:14" ht="13" customHeight="1" x14ac:dyDescent="0.15">
      <c r="A109" s="18"/>
      <c r="B109" s="19" t="s">
        <v>273</v>
      </c>
      <c r="C109" s="20"/>
      <c r="D109" s="21" t="s">
        <v>276</v>
      </c>
      <c r="E109" s="22"/>
      <c r="F109" s="22"/>
      <c r="G109" s="22"/>
      <c r="H109" s="22"/>
      <c r="I109" s="22"/>
      <c r="J109" s="22"/>
      <c r="K109" s="23"/>
      <c r="L109" s="24">
        <v>88</v>
      </c>
      <c r="M109" s="24"/>
      <c r="N109" s="23"/>
    </row>
    <row r="110" spans="1:14" ht="13" customHeight="1" x14ac:dyDescent="0.15">
      <c r="A110" s="18"/>
      <c r="B110" s="19" t="s">
        <v>29</v>
      </c>
      <c r="C110" s="20"/>
      <c r="D110" s="21" t="s">
        <v>247</v>
      </c>
      <c r="E110" s="22"/>
      <c r="F110" s="22"/>
      <c r="G110" s="22"/>
      <c r="H110" s="22"/>
      <c r="I110" s="22"/>
      <c r="J110" s="22"/>
      <c r="K110" s="23"/>
      <c r="L110" s="24">
        <v>10</v>
      </c>
      <c r="M110" s="24" t="str">
        <f t="shared" si="2"/>
        <v/>
      </c>
      <c r="N110" s="23"/>
    </row>
    <row r="111" spans="1:14" ht="13" customHeight="1" x14ac:dyDescent="0.15">
      <c r="A111" s="18"/>
      <c r="B111" s="19" t="s">
        <v>267</v>
      </c>
      <c r="C111" s="20"/>
      <c r="D111" s="21" t="s">
        <v>268</v>
      </c>
      <c r="E111" s="22"/>
      <c r="F111" s="22"/>
      <c r="G111" s="22"/>
      <c r="H111" s="22"/>
      <c r="I111" s="22"/>
      <c r="J111" s="22"/>
      <c r="K111" s="23"/>
      <c r="L111" s="24">
        <v>55</v>
      </c>
      <c r="M111" s="24" t="str">
        <f t="shared" ref="M111" si="3">IF(ISBLANK(A111),"",A111*L111)</f>
        <v/>
      </c>
      <c r="N111" s="23"/>
    </row>
    <row r="112" spans="1:14" ht="13" customHeight="1" x14ac:dyDescent="0.15">
      <c r="A112" s="13"/>
      <c r="B112" s="14"/>
      <c r="C112" s="14"/>
      <c r="D112" s="15" t="s">
        <v>19</v>
      </c>
      <c r="E112" s="15"/>
      <c r="F112" s="15"/>
      <c r="G112" s="15"/>
      <c r="H112" s="15"/>
      <c r="I112" s="15"/>
      <c r="J112" s="15"/>
      <c r="K112" s="15"/>
      <c r="L112" s="16"/>
      <c r="M112" s="16"/>
      <c r="N112" s="17"/>
    </row>
    <row r="113" spans="1:14" ht="13" customHeight="1" x14ac:dyDescent="0.15">
      <c r="A113" s="18"/>
      <c r="B113" s="19" t="s">
        <v>30</v>
      </c>
      <c r="C113" s="20"/>
      <c r="D113" s="21" t="s">
        <v>248</v>
      </c>
      <c r="E113" s="22"/>
      <c r="F113" s="22"/>
      <c r="G113" s="22"/>
      <c r="H113" s="22"/>
      <c r="I113" s="22"/>
      <c r="J113" s="22"/>
      <c r="K113" s="23"/>
      <c r="L113" s="24">
        <v>307</v>
      </c>
      <c r="M113" s="24" t="str">
        <f t="shared" si="2"/>
        <v/>
      </c>
      <c r="N113" s="23"/>
    </row>
    <row r="114" spans="1:14" ht="13" customHeight="1" x14ac:dyDescent="0.15">
      <c r="A114" s="18"/>
      <c r="B114" s="19" t="s">
        <v>31</v>
      </c>
      <c r="C114" s="20"/>
      <c r="D114" s="21" t="s">
        <v>249</v>
      </c>
      <c r="E114" s="22"/>
      <c r="F114" s="22"/>
      <c r="G114" s="22"/>
      <c r="H114" s="22"/>
      <c r="I114" s="22"/>
      <c r="J114" s="22"/>
      <c r="K114" s="23"/>
      <c r="L114" s="24">
        <v>222</v>
      </c>
      <c r="M114" s="24" t="str">
        <f t="shared" si="2"/>
        <v/>
      </c>
      <c r="N114" s="23"/>
    </row>
    <row r="115" spans="1:14" ht="13" customHeight="1" x14ac:dyDescent="0.15">
      <c r="A115" s="18"/>
      <c r="B115" s="19" t="s">
        <v>32</v>
      </c>
      <c r="C115" s="20"/>
      <c r="D115" s="21" t="s">
        <v>250</v>
      </c>
      <c r="E115" s="22"/>
      <c r="F115" s="22"/>
      <c r="G115" s="22"/>
      <c r="H115" s="22"/>
      <c r="I115" s="22"/>
      <c r="J115" s="22"/>
      <c r="K115" s="23"/>
      <c r="L115" s="24">
        <v>71</v>
      </c>
      <c r="M115" s="24" t="str">
        <f t="shared" si="2"/>
        <v/>
      </c>
      <c r="N115" s="23"/>
    </row>
    <row r="116" spans="1:14" ht="13" customHeight="1" x14ac:dyDescent="0.15">
      <c r="A116" s="18"/>
      <c r="B116" s="19" t="s">
        <v>68</v>
      </c>
      <c r="C116" s="20"/>
      <c r="D116" s="21" t="s">
        <v>251</v>
      </c>
      <c r="E116" s="22"/>
      <c r="F116" s="22"/>
      <c r="G116" s="22"/>
      <c r="H116" s="22"/>
      <c r="I116" s="22"/>
      <c r="J116" s="22"/>
      <c r="K116" s="23"/>
      <c r="L116" s="24">
        <v>45</v>
      </c>
      <c r="M116" s="24" t="str">
        <f t="shared" si="2"/>
        <v/>
      </c>
      <c r="N116" s="23"/>
    </row>
    <row r="117" spans="1:14" ht="13" customHeight="1" x14ac:dyDescent="0.15">
      <c r="A117" s="18"/>
      <c r="B117" s="19" t="s">
        <v>113</v>
      </c>
      <c r="C117" s="20"/>
      <c r="D117" s="21" t="s">
        <v>252</v>
      </c>
      <c r="E117" s="22"/>
      <c r="F117" s="22"/>
      <c r="G117" s="22"/>
      <c r="H117" s="22"/>
      <c r="I117" s="22"/>
      <c r="J117" s="22"/>
      <c r="K117" s="23"/>
      <c r="L117" s="24">
        <v>39</v>
      </c>
      <c r="M117" s="24" t="str">
        <f t="shared" si="2"/>
        <v/>
      </c>
      <c r="N117" s="23"/>
    </row>
    <row r="118" spans="1:14" ht="13" customHeight="1" x14ac:dyDescent="0.15">
      <c r="A118" s="18"/>
      <c r="B118" s="19" t="s">
        <v>114</v>
      </c>
      <c r="C118" s="20"/>
      <c r="D118" s="21" t="s">
        <v>253</v>
      </c>
      <c r="E118" s="22"/>
      <c r="F118" s="22"/>
      <c r="G118" s="22"/>
      <c r="H118" s="22"/>
      <c r="I118" s="22"/>
      <c r="J118" s="22"/>
      <c r="K118" s="23"/>
      <c r="L118" s="24">
        <v>14</v>
      </c>
      <c r="M118" s="24" t="str">
        <f t="shared" si="2"/>
        <v/>
      </c>
      <c r="N118" s="23"/>
    </row>
    <row r="119" spans="1:14" ht="13" customHeight="1" x14ac:dyDescent="0.15">
      <c r="A119" s="13"/>
      <c r="B119" s="14"/>
      <c r="C119" s="14"/>
      <c r="D119" s="15" t="s">
        <v>20</v>
      </c>
      <c r="E119" s="15"/>
      <c r="F119" s="15"/>
      <c r="G119" s="15"/>
      <c r="H119" s="15"/>
      <c r="I119" s="15"/>
      <c r="J119" s="15"/>
      <c r="K119" s="15"/>
      <c r="L119" s="16"/>
      <c r="M119" s="16"/>
      <c r="N119" s="17"/>
    </row>
    <row r="120" spans="1:14" ht="13" customHeight="1" x14ac:dyDescent="0.15">
      <c r="A120" s="18"/>
      <c r="B120" s="19" t="s">
        <v>23</v>
      </c>
      <c r="C120" s="20"/>
      <c r="D120" s="21" t="s">
        <v>254</v>
      </c>
      <c r="E120" s="22"/>
      <c r="F120" s="22"/>
      <c r="G120" s="22"/>
      <c r="H120" s="22"/>
      <c r="I120" s="22"/>
      <c r="J120" s="22"/>
      <c r="K120" s="23"/>
      <c r="L120" s="24">
        <v>16</v>
      </c>
      <c r="M120" s="24" t="str">
        <f t="shared" si="2"/>
        <v/>
      </c>
      <c r="N120" s="23"/>
    </row>
    <row r="121" spans="1:14" ht="13" customHeight="1" x14ac:dyDescent="0.15">
      <c r="A121" s="18"/>
      <c r="B121" s="19">
        <v>1.01</v>
      </c>
      <c r="C121" s="20"/>
      <c r="D121" s="21" t="s">
        <v>255</v>
      </c>
      <c r="E121" s="22"/>
      <c r="F121" s="22"/>
      <c r="G121" s="22"/>
      <c r="H121" s="22"/>
      <c r="I121" s="22"/>
      <c r="J121" s="22"/>
      <c r="K121" s="23"/>
      <c r="L121" s="24">
        <v>17</v>
      </c>
      <c r="M121" s="24" t="str">
        <f t="shared" si="2"/>
        <v/>
      </c>
      <c r="N121" s="23"/>
    </row>
    <row r="122" spans="1:14" ht="13" customHeight="1" x14ac:dyDescent="0.15">
      <c r="A122" s="18"/>
      <c r="B122" s="19" t="s">
        <v>112</v>
      </c>
      <c r="C122" s="20"/>
      <c r="D122" s="21" t="s">
        <v>256</v>
      </c>
      <c r="E122" s="22"/>
      <c r="F122" s="22"/>
      <c r="G122" s="22"/>
      <c r="H122" s="22"/>
      <c r="I122" s="22"/>
      <c r="J122" s="22"/>
      <c r="K122" s="23"/>
      <c r="L122" s="24">
        <v>123</v>
      </c>
      <c r="M122" s="24" t="str">
        <f t="shared" si="2"/>
        <v/>
      </c>
      <c r="N122" s="23"/>
    </row>
    <row r="123" spans="1:14" ht="13" customHeight="1" x14ac:dyDescent="0.15">
      <c r="A123" s="13"/>
      <c r="B123" s="14"/>
      <c r="C123" s="14"/>
      <c r="D123" s="15" t="s">
        <v>21</v>
      </c>
      <c r="E123" s="15"/>
      <c r="F123" s="15"/>
      <c r="G123" s="15"/>
      <c r="H123" s="15"/>
      <c r="I123" s="15"/>
      <c r="J123" s="15"/>
      <c r="K123" s="15"/>
      <c r="L123" s="16"/>
      <c r="M123" s="16"/>
      <c r="N123" s="17"/>
    </row>
    <row r="124" spans="1:14" ht="13" customHeight="1" x14ac:dyDescent="0.15">
      <c r="A124" s="18"/>
      <c r="B124" s="19">
        <v>6.25</v>
      </c>
      <c r="C124" s="20"/>
      <c r="D124" s="21" t="s">
        <v>105</v>
      </c>
      <c r="E124" s="22"/>
      <c r="F124" s="22"/>
      <c r="G124" s="22"/>
      <c r="H124" s="22"/>
      <c r="I124" s="22"/>
      <c r="J124" s="22"/>
      <c r="K124" s="23"/>
      <c r="L124" s="24">
        <v>101</v>
      </c>
      <c r="M124" s="24" t="str">
        <f t="shared" si="2"/>
        <v/>
      </c>
      <c r="N124" s="23"/>
    </row>
    <row r="125" spans="1:14" ht="13" customHeight="1" x14ac:dyDescent="0.15">
      <c r="A125" s="18"/>
      <c r="B125" s="19">
        <v>6.26</v>
      </c>
      <c r="C125" s="20"/>
      <c r="D125" s="21" t="s">
        <v>106</v>
      </c>
      <c r="E125" s="22"/>
      <c r="F125" s="22"/>
      <c r="G125" s="22"/>
      <c r="H125" s="22"/>
      <c r="I125" s="22"/>
      <c r="J125" s="22"/>
      <c r="K125" s="23"/>
      <c r="L125" s="24">
        <v>114</v>
      </c>
      <c r="M125" s="24" t="str">
        <f t="shared" si="2"/>
        <v/>
      </c>
      <c r="N125" s="23"/>
    </row>
    <row r="126" spans="1:14" ht="13" customHeight="1" x14ac:dyDescent="0.15">
      <c r="A126" s="18"/>
      <c r="B126" s="19">
        <v>6.27</v>
      </c>
      <c r="C126" s="20"/>
      <c r="D126" s="21" t="s">
        <v>257</v>
      </c>
      <c r="E126" s="22"/>
      <c r="F126" s="22"/>
      <c r="G126" s="22"/>
      <c r="H126" s="22"/>
      <c r="I126" s="22"/>
      <c r="J126" s="22"/>
      <c r="K126" s="23"/>
      <c r="L126" s="24">
        <v>102</v>
      </c>
      <c r="M126" s="24" t="str">
        <f t="shared" si="2"/>
        <v/>
      </c>
      <c r="N126" s="23"/>
    </row>
    <row r="127" spans="1:14" ht="13" customHeight="1" x14ac:dyDescent="0.15">
      <c r="A127" s="13"/>
      <c r="B127" s="14"/>
      <c r="C127" s="14"/>
      <c r="D127" s="15" t="s">
        <v>92</v>
      </c>
      <c r="E127" s="15"/>
      <c r="F127" s="15"/>
      <c r="G127" s="15"/>
      <c r="H127" s="15"/>
      <c r="I127" s="15"/>
      <c r="J127" s="15"/>
      <c r="K127" s="15"/>
      <c r="L127" s="16"/>
      <c r="M127" s="16"/>
      <c r="N127" s="17"/>
    </row>
    <row r="128" spans="1:14" ht="13" customHeight="1" x14ac:dyDescent="0.15">
      <c r="A128" s="18"/>
      <c r="B128" s="19" t="s">
        <v>66</v>
      </c>
      <c r="C128" s="20"/>
      <c r="D128" s="21" t="s">
        <v>258</v>
      </c>
      <c r="E128" s="22"/>
      <c r="F128" s="22"/>
      <c r="G128" s="22"/>
      <c r="H128" s="22"/>
      <c r="I128" s="22"/>
      <c r="J128" s="22"/>
      <c r="K128" s="23"/>
      <c r="L128" s="24">
        <v>147</v>
      </c>
      <c r="M128" s="24" t="str">
        <f t="shared" si="2"/>
        <v/>
      </c>
      <c r="N128" s="23"/>
    </row>
    <row r="129" spans="1:14" ht="13" customHeight="1" x14ac:dyDescent="0.15">
      <c r="A129" s="18"/>
      <c r="B129" s="19" t="s">
        <v>67</v>
      </c>
      <c r="C129" s="20"/>
      <c r="D129" s="21" t="s">
        <v>259</v>
      </c>
      <c r="E129" s="22"/>
      <c r="F129" s="22"/>
      <c r="G129" s="22"/>
      <c r="H129" s="22"/>
      <c r="I129" s="22"/>
      <c r="J129" s="22"/>
      <c r="K129" s="23"/>
      <c r="L129" s="24">
        <v>146</v>
      </c>
      <c r="M129" s="24" t="str">
        <f t="shared" si="2"/>
        <v/>
      </c>
      <c r="N129" s="23"/>
    </row>
    <row r="130" spans="1:14" ht="13" customHeight="1" x14ac:dyDescent="0.15">
      <c r="A130" s="18"/>
      <c r="B130" s="19" t="s">
        <v>90</v>
      </c>
      <c r="C130" s="20"/>
      <c r="D130" s="27" t="s">
        <v>260</v>
      </c>
      <c r="E130" s="22"/>
      <c r="F130" s="22"/>
      <c r="G130" s="22"/>
      <c r="H130" s="22"/>
      <c r="I130" s="22"/>
      <c r="J130" s="22"/>
      <c r="K130" s="23"/>
      <c r="L130" s="24">
        <v>396</v>
      </c>
      <c r="M130" s="24" t="str">
        <f t="shared" si="2"/>
        <v/>
      </c>
      <c r="N130" s="23"/>
    </row>
    <row r="131" spans="1:14" ht="13" customHeight="1" x14ac:dyDescent="0.15">
      <c r="A131" s="18"/>
      <c r="B131" s="19" t="s">
        <v>91</v>
      </c>
      <c r="C131" s="20"/>
      <c r="D131" s="21" t="s">
        <v>261</v>
      </c>
      <c r="E131" s="22"/>
      <c r="F131" s="22"/>
      <c r="G131" s="22"/>
      <c r="H131" s="22"/>
      <c r="I131" s="22"/>
      <c r="J131" s="22"/>
      <c r="K131" s="23"/>
      <c r="L131" s="24">
        <v>217</v>
      </c>
      <c r="M131" s="24" t="str">
        <f t="shared" si="2"/>
        <v/>
      </c>
      <c r="N131" s="23"/>
    </row>
    <row r="132" spans="1:14" ht="13" customHeight="1" x14ac:dyDescent="0.15">
      <c r="A132" s="21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28" t="s">
        <v>22</v>
      </c>
      <c r="M132" s="29" t="str">
        <f>IF(SUM(M7:M131)=0,"",SUM(M7:M131))</f>
        <v/>
      </c>
      <c r="N132" s="30">
        <f>SUM(N7:N129)</f>
        <v>0</v>
      </c>
    </row>
    <row r="133" spans="1:14" ht="13" customHeight="1" x14ac:dyDescent="0.15">
      <c r="A133" s="13"/>
      <c r="B133" s="31"/>
      <c r="C133" s="31"/>
      <c r="D133" s="15" t="s">
        <v>125</v>
      </c>
      <c r="E133" s="15"/>
      <c r="F133" s="15"/>
      <c r="G133" s="15"/>
      <c r="H133" s="15"/>
      <c r="I133" s="15"/>
      <c r="J133" s="15"/>
      <c r="K133" s="15"/>
      <c r="L133" s="16"/>
      <c r="M133" s="16"/>
      <c r="N133" s="17"/>
    </row>
    <row r="134" spans="1:14" ht="13" customHeight="1" x14ac:dyDescent="0.15">
      <c r="A134" s="74" t="s">
        <v>264</v>
      </c>
      <c r="B134" s="75"/>
      <c r="C134" s="75"/>
      <c r="D134" s="75"/>
      <c r="E134" s="75"/>
      <c r="F134" s="75"/>
      <c r="G134" s="1"/>
      <c r="H134" s="82" t="s">
        <v>164</v>
      </c>
      <c r="I134" s="82"/>
      <c r="J134" s="82"/>
      <c r="K134" s="82"/>
      <c r="L134" s="82"/>
      <c r="M134" s="82"/>
      <c r="N134" s="32"/>
    </row>
    <row r="135" spans="1:14" ht="13" customHeight="1" x14ac:dyDescent="0.15">
      <c r="A135" s="74"/>
      <c r="B135" s="75"/>
      <c r="C135" s="75"/>
      <c r="D135" s="75"/>
      <c r="E135" s="75"/>
      <c r="F135" s="75"/>
      <c r="G135" s="1"/>
      <c r="H135" s="83"/>
      <c r="I135" s="83"/>
      <c r="J135" s="83"/>
      <c r="K135" s="83"/>
      <c r="L135" s="83"/>
      <c r="M135" s="83"/>
      <c r="N135" s="32"/>
    </row>
    <row r="136" spans="1:14" ht="15" customHeight="1" x14ac:dyDescent="0.15">
      <c r="A136" s="74"/>
      <c r="B136" s="75"/>
      <c r="C136" s="75"/>
      <c r="D136" s="75"/>
      <c r="E136" s="75"/>
      <c r="F136" s="75"/>
      <c r="G136" s="1"/>
      <c r="H136" s="83"/>
      <c r="I136" s="83"/>
      <c r="J136" s="83"/>
      <c r="K136" s="83"/>
      <c r="L136" s="83"/>
      <c r="M136" s="83"/>
      <c r="N136" s="32"/>
    </row>
    <row r="137" spans="1:14" ht="13" customHeight="1" x14ac:dyDescent="0.15">
      <c r="A137" s="76"/>
      <c r="B137" s="77"/>
      <c r="C137" s="77"/>
      <c r="D137" s="77"/>
      <c r="E137" s="77"/>
      <c r="F137" s="77"/>
      <c r="G137" s="1"/>
      <c r="H137" s="83"/>
      <c r="I137" s="83"/>
      <c r="J137" s="83"/>
      <c r="K137" s="83"/>
      <c r="L137" s="83"/>
      <c r="M137" s="83"/>
      <c r="N137" s="32"/>
    </row>
    <row r="138" spans="1:14" ht="13" customHeight="1" x14ac:dyDescent="0.15">
      <c r="A138" s="78"/>
      <c r="B138" s="79"/>
      <c r="C138" s="79"/>
      <c r="D138" s="79"/>
      <c r="E138" s="79"/>
      <c r="F138" s="79"/>
      <c r="G138" s="1"/>
      <c r="H138" s="1"/>
      <c r="I138" s="1"/>
      <c r="J138" s="1"/>
      <c r="K138" s="1"/>
      <c r="L138" s="33" t="s">
        <v>265</v>
      </c>
      <c r="M138" s="24"/>
      <c r="N138" s="34"/>
    </row>
    <row r="139" spans="1:14" ht="17" customHeight="1" x14ac:dyDescent="0.15">
      <c r="A139" s="35" t="s">
        <v>42</v>
      </c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33" t="s">
        <v>43</v>
      </c>
      <c r="M139" s="24" t="str">
        <f>IF(ISBLANK(M138),"",M132+M138)</f>
        <v/>
      </c>
      <c r="N139" s="23"/>
    </row>
    <row r="140" spans="1:14" ht="17" customHeight="1" x14ac:dyDescent="0.15">
      <c r="A140" s="36" t="str">
        <f>CONCATENATE("JOHN W. HOCK ORDER FORM   (Prices effective ",TEXT(Sheet1!$K$1,"mmmm d, yyyy")," and are subject to change without notice)")</f>
        <v>JOHN W. HOCK ORDER FORM   (Prices effective April 20, 2025 and are subject to change without notice)</v>
      </c>
      <c r="B140" s="15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8"/>
    </row>
    <row r="141" spans="1:14" ht="20" customHeight="1" x14ac:dyDescent="0.15">
      <c r="A141" s="39"/>
      <c r="B141" s="40" t="s">
        <v>45</v>
      </c>
      <c r="C141" s="81"/>
      <c r="D141" s="81"/>
      <c r="E141" s="81"/>
      <c r="F141" s="81"/>
      <c r="G141" s="42"/>
      <c r="H141" s="43" t="s">
        <v>165</v>
      </c>
      <c r="I141" s="80"/>
      <c r="J141" s="80"/>
      <c r="K141" s="80"/>
      <c r="L141" s="80"/>
      <c r="M141" s="80"/>
      <c r="N141" s="44"/>
    </row>
    <row r="142" spans="1:14" ht="20" customHeight="1" x14ac:dyDescent="0.15">
      <c r="A142" s="45"/>
      <c r="B142" s="46" t="s">
        <v>46</v>
      </c>
      <c r="C142" s="81"/>
      <c r="D142" s="81"/>
      <c r="E142" s="81"/>
      <c r="F142" s="81"/>
      <c r="G142" s="1"/>
      <c r="H142" s="47" t="s">
        <v>48</v>
      </c>
      <c r="I142" s="80"/>
      <c r="J142" s="80"/>
      <c r="K142" s="80"/>
      <c r="L142" s="80"/>
      <c r="M142" s="80"/>
      <c r="N142" s="32"/>
    </row>
    <row r="143" spans="1:14" ht="20" customHeight="1" x14ac:dyDescent="0.15">
      <c r="A143" s="45"/>
      <c r="B143" s="46" t="s">
        <v>47</v>
      </c>
      <c r="C143" s="81"/>
      <c r="D143" s="81"/>
      <c r="E143" s="81"/>
      <c r="F143" s="81"/>
      <c r="G143" s="1"/>
      <c r="H143" s="47" t="s">
        <v>134</v>
      </c>
      <c r="I143" s="48"/>
      <c r="J143" s="1" t="s">
        <v>44</v>
      </c>
      <c r="K143" s="41"/>
      <c r="L143" s="3"/>
      <c r="M143" s="3"/>
      <c r="N143" s="32"/>
    </row>
    <row r="144" spans="1:14" ht="20" customHeight="1" x14ac:dyDescent="0.15">
      <c r="A144" s="45"/>
      <c r="B144" s="46"/>
      <c r="C144" s="87"/>
      <c r="D144" s="87"/>
      <c r="E144" s="87"/>
      <c r="F144" s="87"/>
      <c r="G144" s="1"/>
      <c r="H144" s="47" t="s">
        <v>133</v>
      </c>
      <c r="I144" s="51"/>
      <c r="J144" s="49"/>
      <c r="K144" s="49"/>
      <c r="L144" s="49"/>
      <c r="M144" s="49"/>
      <c r="N144" s="32"/>
    </row>
    <row r="145" spans="1:14" ht="20" customHeight="1" x14ac:dyDescent="0.15">
      <c r="A145" s="50"/>
      <c r="B145" s="46" t="s">
        <v>166</v>
      </c>
      <c r="C145" s="81"/>
      <c r="D145" s="81"/>
      <c r="E145" s="81"/>
      <c r="F145" s="81"/>
      <c r="G145" s="1"/>
      <c r="H145" s="47" t="s">
        <v>49</v>
      </c>
      <c r="I145" s="86"/>
      <c r="J145" s="86"/>
      <c r="K145" s="86"/>
      <c r="L145" s="86"/>
      <c r="M145" s="86"/>
      <c r="N145" s="32"/>
    </row>
    <row r="146" spans="1:14" ht="20" customHeight="1" x14ac:dyDescent="0.15">
      <c r="A146" s="50"/>
      <c r="B146" s="46" t="s">
        <v>132</v>
      </c>
      <c r="C146" s="81"/>
      <c r="D146" s="81"/>
      <c r="E146" s="81"/>
      <c r="F146" s="81"/>
      <c r="G146" s="1"/>
      <c r="H146" s="1"/>
      <c r="I146" s="87"/>
      <c r="J146" s="87"/>
      <c r="K146" s="87"/>
      <c r="L146" s="87"/>
      <c r="M146" s="87"/>
      <c r="N146" s="32"/>
    </row>
    <row r="147" spans="1:14" ht="20" customHeight="1" x14ac:dyDescent="0.15">
      <c r="A147" s="52"/>
      <c r="B147" s="53"/>
      <c r="C147" s="54"/>
      <c r="D147" s="54"/>
      <c r="E147" s="55"/>
      <c r="F147" s="55"/>
      <c r="G147" s="56"/>
      <c r="H147" s="55"/>
      <c r="I147" s="55"/>
      <c r="J147" s="55"/>
      <c r="K147" s="55"/>
      <c r="L147" s="55"/>
      <c r="M147" s="55"/>
      <c r="N147" s="57"/>
    </row>
    <row r="148" spans="1:14" ht="20" customHeight="1" x14ac:dyDescent="0.15">
      <c r="A148" s="58" t="s">
        <v>262</v>
      </c>
      <c r="B148" s="59"/>
      <c r="C148" s="60"/>
      <c r="D148" s="60"/>
      <c r="E148" s="59"/>
      <c r="F148" s="59"/>
      <c r="G148" s="59"/>
      <c r="H148" s="59"/>
      <c r="I148" s="59"/>
      <c r="J148" s="59"/>
      <c r="K148" s="59"/>
      <c r="L148" s="59"/>
      <c r="M148" s="59"/>
      <c r="N148" s="61"/>
    </row>
    <row r="149" spans="1:14" ht="10" customHeight="1" x14ac:dyDescent="0.15">
      <c r="A149" s="58" t="s">
        <v>266</v>
      </c>
      <c r="B149" s="59"/>
      <c r="C149" s="60"/>
      <c r="D149" s="60"/>
      <c r="E149" s="59"/>
      <c r="F149" s="59"/>
      <c r="G149" s="59"/>
      <c r="H149" s="59"/>
      <c r="I149" s="59"/>
      <c r="J149" s="59"/>
      <c r="K149" s="59"/>
      <c r="L149" s="59"/>
      <c r="M149" s="59"/>
      <c r="N149" s="61"/>
    </row>
    <row r="150" spans="1:14" ht="20" customHeight="1" x14ac:dyDescent="0.15">
      <c r="A150" s="62"/>
      <c r="B150" s="63"/>
      <c r="C150" s="63"/>
      <c r="D150" s="64"/>
      <c r="E150" s="64"/>
      <c r="F150" s="64"/>
      <c r="G150" s="64"/>
      <c r="H150" s="64"/>
      <c r="I150" s="64"/>
      <c r="J150" s="64"/>
      <c r="K150" s="64"/>
      <c r="L150" s="65"/>
      <c r="M150" s="84" t="s">
        <v>277</v>
      </c>
      <c r="N150" s="85"/>
    </row>
    <row r="151" spans="1:14" ht="20" customHeight="1" x14ac:dyDescent="0.15"/>
    <row r="152" spans="1:14" ht="13" customHeight="1" x14ac:dyDescent="0.15">
      <c r="B152" s="67"/>
      <c r="C152" s="67"/>
      <c r="L152" s="4"/>
      <c r="M152" s="4"/>
    </row>
    <row r="153" spans="1:14" ht="13" customHeight="1" x14ac:dyDescent="0.15">
      <c r="B153" s="67"/>
      <c r="C153" s="67"/>
      <c r="L153" s="4"/>
      <c r="M153" s="4"/>
    </row>
    <row r="154" spans="1:14" ht="13" customHeight="1" x14ac:dyDescent="0.15"/>
  </sheetData>
  <sheetProtection algorithmName="SHA-512" hashValue="zrXyf4sxKD3Mu2fKARveMsE1wjrvmzFViSk2pAFMQlvz6wQYQzpM1m8XAevyP3gqwtn4QOPgc0M7cx2kwvjthA==" saltValue="OtPF12QYV6uRT8TwgdgqTg==" spinCount="100000" sheet="1" selectLockedCells="1"/>
  <mergeCells count="14">
    <mergeCell ref="M150:N150"/>
    <mergeCell ref="I145:M145"/>
    <mergeCell ref="C143:F143"/>
    <mergeCell ref="C144:F144"/>
    <mergeCell ref="C145:F145"/>
    <mergeCell ref="C146:F146"/>
    <mergeCell ref="I146:M146"/>
    <mergeCell ref="A134:F136"/>
    <mergeCell ref="A137:F138"/>
    <mergeCell ref="I141:M141"/>
    <mergeCell ref="I142:M142"/>
    <mergeCell ref="C141:F141"/>
    <mergeCell ref="C142:F142"/>
    <mergeCell ref="H134:M137"/>
  </mergeCells>
  <dataValidations count="5">
    <dataValidation type="textLength" allowBlank="1" showInputMessage="1" showErrorMessage="1" error="Please enter a valid 15 or 16 digit credit card number." sqref="I141:M141" xr:uid="{00000000-0002-0000-0000-000000000000}">
      <formula1>15</formula1>
      <formula2>19</formula2>
    </dataValidation>
    <dataValidation type="whole" errorStyle="warning" allowBlank="1" showErrorMessage="1" error="Items can only be purchased in whole number quantities." sqref="A6" xr:uid="{00000000-0002-0000-0000-000001000000}">
      <formula1>0</formula1>
      <formula2>1000000000</formula2>
    </dataValidation>
    <dataValidation errorStyle="warning" allowBlank="1" showErrorMessage="1" error="Shipping is determined by the John W. Hock Company." promptTitle="title" prompt="Shipping is determined by the John W. Hock Company" sqref="M138" xr:uid="{00000000-0002-0000-0000-000004000000}"/>
    <dataValidation type="textLength" showInputMessage="1" showErrorMessage="1" error="Please enter the 3 or 4 digit security code on your credit card." sqref="I144" xr:uid="{5FFF939C-03D1-6640-98BC-93B5D525F280}">
      <formula1>0</formula1>
      <formula2>4</formula2>
    </dataValidation>
    <dataValidation type="whole" allowBlank="1" showErrorMessage="1" error="Items can only be purchased in whole number quantities." sqref="A7:A131" xr:uid="{00000000-0002-0000-0000-000005000000}">
      <formula1>0</formula1>
      <formula2>1000000000</formula2>
    </dataValidation>
  </dataValidations>
  <printOptions horizontalCentered="1"/>
  <pageMargins left="0.5" right="0.5" top="0.5" bottom="0.5" header="0.3" footer="0.3"/>
  <pageSetup scale="99" fitToHeight="0" orientation="portrait" r:id="rId1"/>
  <headerFooter>
    <oddFooter>&amp;C&amp;K000000All instruction manuals are available at johnwhock.com/manual
605 NW 53rd Ave Ste A13, Gainesville, Florida 32609-1022  |  Tel. 352-378-3209  |  Email. sales@johnwhock.com  |  www.johnwhock.com</oddFooter>
  </headerFooter>
  <rowBreaks count="2" manualBreakCount="2">
    <brk id="49" max="13" man="1"/>
    <brk id="100" max="13" man="1"/>
  </rowBreaks>
  <ignoredErrors>
    <ignoredError sqref="B40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Sheet1!$H$2:$H$13</xm:f>
          </x14:formula1>
          <xm:sqref>K143</xm:sqref>
        </x14:dataValidation>
        <x14:dataValidation type="list" allowBlank="1" showInputMessage="1" showErrorMessage="1" error="Expiration Month must be in MM format." xr:uid="{00000000-0002-0000-0000-000003000000}">
          <x14:formula1>
            <xm:f>Sheet1!$F$2:$F$13</xm:f>
          </x14:formula1>
          <xm:sqref>I143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F9194-45F0-9A48-8258-C797AE360B5C}">
  <dimension ref="A1:K144"/>
  <sheetViews>
    <sheetView workbookViewId="0">
      <selection activeCell="G38" sqref="G38"/>
    </sheetView>
  </sheetViews>
  <sheetFormatPr baseColWidth="10" defaultColWidth="11.5" defaultRowHeight="15" x14ac:dyDescent="0.2"/>
  <cols>
    <col min="1" max="5" width="11.5" style="68"/>
    <col min="6" max="11" width="11.5" style="69"/>
    <col min="12" max="16384" width="11.5" style="68"/>
  </cols>
  <sheetData>
    <row r="1" spans="1:11" x14ac:dyDescent="0.2">
      <c r="A1" s="68" t="s">
        <v>160</v>
      </c>
      <c r="B1" s="68" t="s">
        <v>135</v>
      </c>
      <c r="F1" s="71" t="s">
        <v>63</v>
      </c>
      <c r="G1" s="71"/>
      <c r="H1" s="71" t="s">
        <v>64</v>
      </c>
      <c r="J1" s="70" t="s">
        <v>263</v>
      </c>
      <c r="K1" s="72">
        <f>DATE(2000+MID('v.25-04-22'!M150,3,2),MID('v.25-04-22'!M150,6,2),RIGHT('v.25-04-22'!M150,2))</f>
        <v>45767</v>
      </c>
    </row>
    <row r="2" spans="1:11" x14ac:dyDescent="0.2">
      <c r="A2" s="68">
        <v>1</v>
      </c>
      <c r="B2" s="68">
        <v>1</v>
      </c>
      <c r="C2" s="68">
        <v>11</v>
      </c>
      <c r="F2" s="73" t="s">
        <v>51</v>
      </c>
      <c r="G2" s="73"/>
      <c r="H2" s="71">
        <f ca="1">YEAR(TODAY())</f>
        <v>2025</v>
      </c>
    </row>
    <row r="3" spans="1:11" x14ac:dyDescent="0.2">
      <c r="A3" s="68">
        <v>2</v>
      </c>
      <c r="B3" s="68">
        <v>1.01</v>
      </c>
      <c r="C3" s="68">
        <v>11</v>
      </c>
      <c r="F3" s="73" t="s">
        <v>52</v>
      </c>
      <c r="G3" s="73"/>
      <c r="H3" s="71">
        <f t="shared" ref="H3:H13" ca="1" si="0">H2+1</f>
        <v>2026</v>
      </c>
    </row>
    <row r="4" spans="1:11" x14ac:dyDescent="0.2">
      <c r="A4" s="68">
        <v>3</v>
      </c>
      <c r="B4" s="68">
        <v>1012</v>
      </c>
      <c r="C4" s="68">
        <v>229</v>
      </c>
      <c r="F4" s="73" t="s">
        <v>53</v>
      </c>
      <c r="G4" s="73"/>
      <c r="H4" s="71">
        <f t="shared" ca="1" si="0"/>
        <v>2027</v>
      </c>
    </row>
    <row r="5" spans="1:11" x14ac:dyDescent="0.2">
      <c r="A5" s="68">
        <v>4</v>
      </c>
      <c r="B5" s="68" t="s">
        <v>7</v>
      </c>
      <c r="C5" s="68">
        <v>560</v>
      </c>
      <c r="F5" s="73" t="s">
        <v>54</v>
      </c>
      <c r="G5" s="73"/>
      <c r="H5" s="71">
        <f t="shared" ca="1" si="0"/>
        <v>2028</v>
      </c>
    </row>
    <row r="6" spans="1:11" x14ac:dyDescent="0.2">
      <c r="A6" s="68">
        <v>5</v>
      </c>
      <c r="B6" s="68" t="s">
        <v>6</v>
      </c>
      <c r="C6" s="68">
        <v>283</v>
      </c>
      <c r="F6" s="73" t="s">
        <v>55</v>
      </c>
      <c r="G6" s="73"/>
      <c r="H6" s="71">
        <f t="shared" ca="1" si="0"/>
        <v>2029</v>
      </c>
    </row>
    <row r="7" spans="1:11" x14ac:dyDescent="0.2">
      <c r="A7" s="68">
        <v>6</v>
      </c>
      <c r="B7" s="68" t="s">
        <v>8</v>
      </c>
      <c r="C7" s="68">
        <v>280</v>
      </c>
      <c r="F7" s="73" t="s">
        <v>56</v>
      </c>
      <c r="G7" s="73"/>
      <c r="H7" s="71">
        <f t="shared" ca="1" si="0"/>
        <v>2030</v>
      </c>
    </row>
    <row r="8" spans="1:11" x14ac:dyDescent="0.2">
      <c r="A8" s="68">
        <v>7</v>
      </c>
      <c r="B8" s="68" t="s">
        <v>136</v>
      </c>
      <c r="C8" s="68">
        <v>1</v>
      </c>
      <c r="F8" s="73" t="s">
        <v>57</v>
      </c>
      <c r="G8" s="73"/>
      <c r="H8" s="71">
        <f t="shared" ca="1" si="0"/>
        <v>2031</v>
      </c>
    </row>
    <row r="9" spans="1:11" x14ac:dyDescent="0.2">
      <c r="A9" s="68">
        <v>8</v>
      </c>
      <c r="B9" s="68">
        <v>1.1000000000000001</v>
      </c>
      <c r="C9" s="68">
        <v>36</v>
      </c>
      <c r="F9" s="73" t="s">
        <v>58</v>
      </c>
      <c r="G9" s="73"/>
      <c r="H9" s="71">
        <f t="shared" ca="1" si="0"/>
        <v>2032</v>
      </c>
    </row>
    <row r="10" spans="1:11" x14ac:dyDescent="0.2">
      <c r="A10" s="68">
        <v>9</v>
      </c>
      <c r="B10" s="68">
        <v>1112</v>
      </c>
      <c r="C10" s="68">
        <v>452</v>
      </c>
      <c r="F10" s="73" t="s">
        <v>59</v>
      </c>
      <c r="G10" s="73"/>
      <c r="H10" s="71">
        <f t="shared" ca="1" si="0"/>
        <v>2033</v>
      </c>
    </row>
    <row r="11" spans="1:11" x14ac:dyDescent="0.2">
      <c r="A11" s="68">
        <v>10</v>
      </c>
      <c r="B11" s="68">
        <v>1112.5</v>
      </c>
      <c r="C11" s="68">
        <v>483</v>
      </c>
      <c r="F11" s="73" t="s">
        <v>60</v>
      </c>
      <c r="G11" s="73"/>
      <c r="H11" s="71">
        <f t="shared" ca="1" si="0"/>
        <v>2034</v>
      </c>
    </row>
    <row r="12" spans="1:11" x14ac:dyDescent="0.2">
      <c r="A12" s="68">
        <v>11</v>
      </c>
      <c r="B12" s="68">
        <v>112</v>
      </c>
      <c r="C12" s="68">
        <v>324</v>
      </c>
      <c r="F12" s="73" t="s">
        <v>61</v>
      </c>
      <c r="G12" s="73"/>
      <c r="H12" s="71">
        <f t="shared" ca="1" si="0"/>
        <v>2035</v>
      </c>
    </row>
    <row r="13" spans="1:11" x14ac:dyDescent="0.2">
      <c r="A13" s="68">
        <v>12</v>
      </c>
      <c r="B13" s="68">
        <v>1.1499999999999999</v>
      </c>
      <c r="C13" s="68">
        <v>358</v>
      </c>
      <c r="F13" s="73" t="s">
        <v>62</v>
      </c>
      <c r="G13" s="73"/>
      <c r="H13" s="71">
        <f t="shared" ca="1" si="0"/>
        <v>2036</v>
      </c>
    </row>
    <row r="14" spans="1:11" x14ac:dyDescent="0.2">
      <c r="A14" s="68">
        <v>13</v>
      </c>
      <c r="B14" s="68">
        <v>1.18</v>
      </c>
      <c r="C14" s="68">
        <v>291</v>
      </c>
    </row>
    <row r="15" spans="1:11" x14ac:dyDescent="0.2">
      <c r="A15" s="68">
        <v>14</v>
      </c>
      <c r="B15" s="68">
        <v>119</v>
      </c>
      <c r="C15" s="68">
        <v>334</v>
      </c>
    </row>
    <row r="16" spans="1:11" x14ac:dyDescent="0.2">
      <c r="A16" s="68">
        <v>15</v>
      </c>
      <c r="B16" s="68" t="s">
        <v>109</v>
      </c>
      <c r="C16" s="68">
        <v>443</v>
      </c>
    </row>
    <row r="17" spans="1:3" x14ac:dyDescent="0.2">
      <c r="A17" s="68">
        <v>16</v>
      </c>
      <c r="B17" s="68">
        <v>1.2</v>
      </c>
      <c r="C17" s="68">
        <v>53</v>
      </c>
    </row>
    <row r="18" spans="1:3" x14ac:dyDescent="0.2">
      <c r="A18" s="68">
        <v>17</v>
      </c>
      <c r="B18" s="68">
        <v>1212</v>
      </c>
      <c r="C18" s="68">
        <v>305</v>
      </c>
    </row>
    <row r="19" spans="1:3" x14ac:dyDescent="0.2">
      <c r="A19" s="68">
        <v>18</v>
      </c>
      <c r="B19" s="68">
        <v>1.3</v>
      </c>
      <c r="C19" s="68">
        <v>54</v>
      </c>
    </row>
    <row r="20" spans="1:3" x14ac:dyDescent="0.2">
      <c r="A20" s="68">
        <v>19</v>
      </c>
      <c r="B20" s="68">
        <v>1312.06</v>
      </c>
      <c r="C20" s="68">
        <v>258</v>
      </c>
    </row>
    <row r="21" spans="1:3" x14ac:dyDescent="0.2">
      <c r="A21" s="68">
        <v>20</v>
      </c>
      <c r="B21" s="68">
        <v>1312.12</v>
      </c>
      <c r="C21" s="68">
        <v>259</v>
      </c>
    </row>
    <row r="22" spans="1:3" x14ac:dyDescent="0.2">
      <c r="A22" s="68">
        <v>21</v>
      </c>
      <c r="B22" s="68">
        <v>1.4</v>
      </c>
      <c r="C22" s="68">
        <v>38</v>
      </c>
    </row>
    <row r="23" spans="1:3" x14ac:dyDescent="0.2">
      <c r="A23" s="68">
        <v>22</v>
      </c>
      <c r="B23" s="68">
        <v>1.41</v>
      </c>
      <c r="C23" s="68">
        <v>11</v>
      </c>
    </row>
    <row r="24" spans="1:3" x14ac:dyDescent="0.2">
      <c r="A24" s="68">
        <v>23</v>
      </c>
      <c r="B24" s="68">
        <v>1412</v>
      </c>
      <c r="C24" s="68">
        <v>1028</v>
      </c>
    </row>
    <row r="25" spans="1:3" x14ac:dyDescent="0.2">
      <c r="A25" s="68">
        <v>24</v>
      </c>
      <c r="B25" s="68">
        <v>1412.01</v>
      </c>
      <c r="C25" s="68">
        <v>1030</v>
      </c>
    </row>
    <row r="26" spans="1:3" x14ac:dyDescent="0.2">
      <c r="A26" s="68">
        <v>25</v>
      </c>
      <c r="B26" s="68">
        <v>1419</v>
      </c>
      <c r="C26" s="68">
        <v>596</v>
      </c>
    </row>
    <row r="27" spans="1:3" x14ac:dyDescent="0.2">
      <c r="A27" s="68">
        <v>26</v>
      </c>
      <c r="B27" s="68">
        <v>1.42</v>
      </c>
      <c r="C27" s="68">
        <v>27</v>
      </c>
    </row>
    <row r="28" spans="1:3" x14ac:dyDescent="0.2">
      <c r="A28" s="68">
        <v>27</v>
      </c>
      <c r="B28" s="68">
        <v>1.43</v>
      </c>
      <c r="C28" s="68">
        <v>71</v>
      </c>
    </row>
    <row r="29" spans="1:3" x14ac:dyDescent="0.2">
      <c r="A29" s="68">
        <v>28</v>
      </c>
      <c r="B29" s="68">
        <v>1.44</v>
      </c>
      <c r="C29" s="68">
        <v>36</v>
      </c>
    </row>
    <row r="30" spans="1:3" x14ac:dyDescent="0.2">
      <c r="A30" s="68">
        <v>29</v>
      </c>
      <c r="B30" s="68">
        <v>1.45</v>
      </c>
      <c r="C30" s="68">
        <v>36</v>
      </c>
    </row>
    <row r="31" spans="1:3" x14ac:dyDescent="0.2">
      <c r="A31" s="68">
        <v>30</v>
      </c>
      <c r="B31" s="68">
        <v>1.49</v>
      </c>
      <c r="C31" s="68">
        <v>36</v>
      </c>
    </row>
    <row r="32" spans="1:3" x14ac:dyDescent="0.2">
      <c r="A32" s="68">
        <v>31</v>
      </c>
      <c r="B32" s="68">
        <v>1.5</v>
      </c>
      <c r="C32" s="68">
        <v>34</v>
      </c>
    </row>
    <row r="33" spans="1:3" x14ac:dyDescent="0.2">
      <c r="A33" s="68">
        <v>32</v>
      </c>
      <c r="B33" s="68">
        <v>1512</v>
      </c>
      <c r="C33" s="68">
        <v>1574</v>
      </c>
    </row>
    <row r="34" spans="1:3" x14ac:dyDescent="0.2">
      <c r="A34" s="68">
        <v>33</v>
      </c>
      <c r="B34" s="68">
        <v>1512.1</v>
      </c>
      <c r="C34" s="68">
        <v>147</v>
      </c>
    </row>
    <row r="35" spans="1:3" x14ac:dyDescent="0.2">
      <c r="A35" s="68">
        <v>34</v>
      </c>
      <c r="B35" s="68">
        <v>1512.2</v>
      </c>
      <c r="C35" s="68">
        <v>146</v>
      </c>
    </row>
    <row r="36" spans="1:3" x14ac:dyDescent="0.2">
      <c r="A36" s="68">
        <v>35</v>
      </c>
      <c r="B36" s="68">
        <v>1512.2</v>
      </c>
      <c r="C36" s="68">
        <v>141</v>
      </c>
    </row>
    <row r="37" spans="1:3" x14ac:dyDescent="0.2">
      <c r="A37" s="68">
        <v>36</v>
      </c>
      <c r="B37" s="68">
        <v>1512.25</v>
      </c>
      <c r="C37" s="68">
        <v>190</v>
      </c>
    </row>
    <row r="38" spans="1:3" x14ac:dyDescent="0.2">
      <c r="A38" s="68">
        <v>37</v>
      </c>
      <c r="B38" s="68">
        <v>1512.5</v>
      </c>
      <c r="C38" s="68">
        <v>208</v>
      </c>
    </row>
    <row r="39" spans="1:3" x14ac:dyDescent="0.2">
      <c r="A39" s="68">
        <v>38</v>
      </c>
      <c r="B39" s="68">
        <v>1.6</v>
      </c>
      <c r="C39" s="68">
        <v>44</v>
      </c>
    </row>
    <row r="40" spans="1:3" x14ac:dyDescent="0.2">
      <c r="A40" s="68">
        <v>39</v>
      </c>
      <c r="B40" s="68">
        <v>1612</v>
      </c>
      <c r="C40" s="68">
        <v>209</v>
      </c>
    </row>
    <row r="41" spans="1:3" x14ac:dyDescent="0.2">
      <c r="A41" s="68">
        <v>40</v>
      </c>
      <c r="B41" s="68">
        <v>1.64</v>
      </c>
      <c r="C41" s="68">
        <v>59</v>
      </c>
    </row>
    <row r="42" spans="1:3" x14ac:dyDescent="0.2">
      <c r="A42" s="68">
        <v>41</v>
      </c>
      <c r="B42" s="68">
        <v>1.68</v>
      </c>
      <c r="C42" s="68">
        <v>31</v>
      </c>
    </row>
    <row r="43" spans="1:3" x14ac:dyDescent="0.2">
      <c r="A43" s="68">
        <v>42</v>
      </c>
      <c r="B43" s="68">
        <v>1.69</v>
      </c>
      <c r="C43" s="68">
        <v>61</v>
      </c>
    </row>
    <row r="44" spans="1:3" x14ac:dyDescent="0.2">
      <c r="A44" s="68">
        <v>43</v>
      </c>
      <c r="B44" s="68">
        <v>1.7</v>
      </c>
      <c r="C44" s="68">
        <v>16</v>
      </c>
    </row>
    <row r="45" spans="1:3" x14ac:dyDescent="0.2">
      <c r="A45" s="68">
        <v>44</v>
      </c>
      <c r="B45" s="68">
        <v>1712</v>
      </c>
      <c r="C45" s="68">
        <v>143</v>
      </c>
    </row>
    <row r="46" spans="1:3" x14ac:dyDescent="0.2">
      <c r="A46" s="68">
        <v>45</v>
      </c>
      <c r="B46" s="68">
        <v>1712.5</v>
      </c>
      <c r="C46" s="68">
        <v>22</v>
      </c>
    </row>
    <row r="47" spans="1:3" x14ac:dyDescent="0.2">
      <c r="A47" s="68">
        <v>46</v>
      </c>
      <c r="B47" s="68">
        <v>1719</v>
      </c>
      <c r="C47" s="68">
        <v>197</v>
      </c>
    </row>
    <row r="48" spans="1:3" x14ac:dyDescent="0.2">
      <c r="A48" s="68">
        <v>47</v>
      </c>
      <c r="B48" s="68">
        <v>1719.5</v>
      </c>
      <c r="C48" s="68">
        <v>55</v>
      </c>
    </row>
    <row r="49" spans="1:3" x14ac:dyDescent="0.2">
      <c r="A49" s="68">
        <v>48</v>
      </c>
      <c r="B49" s="68">
        <v>19</v>
      </c>
      <c r="C49" s="68">
        <v>123</v>
      </c>
    </row>
    <row r="50" spans="1:3" x14ac:dyDescent="0.2">
      <c r="A50" s="68">
        <v>49</v>
      </c>
      <c r="B50" s="68">
        <v>1.9</v>
      </c>
      <c r="C50" s="68">
        <v>61</v>
      </c>
    </row>
    <row r="51" spans="1:3" x14ac:dyDescent="0.2">
      <c r="A51" s="68">
        <v>50</v>
      </c>
      <c r="B51" s="68">
        <v>1912</v>
      </c>
      <c r="C51" s="68">
        <v>128</v>
      </c>
    </row>
    <row r="52" spans="1:3" x14ac:dyDescent="0.2">
      <c r="A52" s="68">
        <v>51</v>
      </c>
      <c r="B52" s="68">
        <v>1.94</v>
      </c>
      <c r="C52" s="68">
        <v>102</v>
      </c>
    </row>
    <row r="53" spans="1:3" x14ac:dyDescent="0.2">
      <c r="A53" s="68">
        <v>52</v>
      </c>
      <c r="B53" s="68">
        <v>1.98</v>
      </c>
      <c r="C53" s="68">
        <v>289</v>
      </c>
    </row>
    <row r="54" spans="1:3" x14ac:dyDescent="0.2">
      <c r="A54" s="68">
        <v>53</v>
      </c>
      <c r="B54" s="68">
        <v>2</v>
      </c>
      <c r="C54" s="68">
        <v>169</v>
      </c>
    </row>
    <row r="55" spans="1:3" x14ac:dyDescent="0.2">
      <c r="A55" s="68">
        <v>54</v>
      </c>
      <c r="B55" s="68">
        <v>2014</v>
      </c>
      <c r="C55" s="68">
        <v>545</v>
      </c>
    </row>
    <row r="56" spans="1:3" x14ac:dyDescent="0.2">
      <c r="A56" s="68">
        <v>55</v>
      </c>
      <c r="B56" s="68">
        <v>2.1</v>
      </c>
      <c r="C56" s="68">
        <v>101</v>
      </c>
    </row>
    <row r="57" spans="1:3" x14ac:dyDescent="0.2">
      <c r="A57" s="68">
        <v>56</v>
      </c>
      <c r="B57" s="68" t="s">
        <v>95</v>
      </c>
      <c r="C57" s="68">
        <v>45</v>
      </c>
    </row>
    <row r="58" spans="1:3" x14ac:dyDescent="0.2">
      <c r="A58" s="68">
        <v>57</v>
      </c>
      <c r="B58" s="68" t="s">
        <v>94</v>
      </c>
      <c r="C58" s="68">
        <v>17</v>
      </c>
    </row>
    <row r="59" spans="1:3" x14ac:dyDescent="0.2">
      <c r="A59" s="68">
        <v>58</v>
      </c>
      <c r="B59" s="68" t="s">
        <v>93</v>
      </c>
      <c r="C59" s="68">
        <v>24</v>
      </c>
    </row>
    <row r="60" spans="1:3" x14ac:dyDescent="0.2">
      <c r="A60" s="68">
        <v>59</v>
      </c>
      <c r="B60" s="68">
        <v>2.2999999999999998</v>
      </c>
      <c r="C60" s="68">
        <v>38</v>
      </c>
    </row>
    <row r="61" spans="1:3" x14ac:dyDescent="0.2">
      <c r="A61" s="68">
        <v>60</v>
      </c>
      <c r="B61" s="68">
        <v>2.3199999999999998</v>
      </c>
      <c r="C61" s="68">
        <v>74</v>
      </c>
    </row>
    <row r="62" spans="1:3" x14ac:dyDescent="0.2">
      <c r="A62" s="68">
        <v>61</v>
      </c>
      <c r="B62" s="68">
        <v>2.35</v>
      </c>
      <c r="C62" s="68">
        <v>72</v>
      </c>
    </row>
    <row r="63" spans="1:3" x14ac:dyDescent="0.2">
      <c r="A63" s="68">
        <v>62</v>
      </c>
      <c r="B63" s="68">
        <v>2.4</v>
      </c>
      <c r="C63" s="68">
        <v>96</v>
      </c>
    </row>
    <row r="64" spans="1:3" x14ac:dyDescent="0.2">
      <c r="A64" s="68">
        <v>63</v>
      </c>
      <c r="B64" s="68">
        <v>2.5499999999999998</v>
      </c>
      <c r="C64" s="68">
        <v>466</v>
      </c>
    </row>
    <row r="65" spans="1:3" x14ac:dyDescent="0.2">
      <c r="A65" s="68">
        <v>64</v>
      </c>
      <c r="B65" s="68">
        <v>2.7</v>
      </c>
      <c r="C65" s="68">
        <v>158</v>
      </c>
    </row>
    <row r="66" spans="1:3" x14ac:dyDescent="0.2">
      <c r="A66" s="68">
        <v>65</v>
      </c>
      <c r="B66" s="68">
        <v>2.92</v>
      </c>
      <c r="C66" s="68">
        <v>158</v>
      </c>
    </row>
    <row r="67" spans="1:3" x14ac:dyDescent="0.2">
      <c r="A67" s="68">
        <v>66</v>
      </c>
      <c r="B67" s="68">
        <v>3012</v>
      </c>
      <c r="C67" s="68">
        <v>596</v>
      </c>
    </row>
    <row r="68" spans="1:3" x14ac:dyDescent="0.2">
      <c r="A68" s="68">
        <v>67</v>
      </c>
      <c r="B68" s="68">
        <v>3.1</v>
      </c>
      <c r="C68" s="68">
        <v>1</v>
      </c>
    </row>
    <row r="69" spans="1:3" x14ac:dyDescent="0.2">
      <c r="A69" s="68">
        <v>68</v>
      </c>
      <c r="B69" s="68">
        <v>312</v>
      </c>
      <c r="C69" s="68">
        <v>197</v>
      </c>
    </row>
    <row r="70" spans="1:3" x14ac:dyDescent="0.2">
      <c r="A70" s="68">
        <v>69</v>
      </c>
      <c r="B70" s="68">
        <v>3.15</v>
      </c>
      <c r="C70" s="68">
        <v>1</v>
      </c>
    </row>
    <row r="71" spans="1:3" x14ac:dyDescent="0.2">
      <c r="A71" s="68">
        <v>70</v>
      </c>
      <c r="B71" s="68">
        <v>319</v>
      </c>
      <c r="C71" s="68">
        <v>210</v>
      </c>
    </row>
    <row r="72" spans="1:3" x14ac:dyDescent="0.2">
      <c r="A72" s="68">
        <v>71</v>
      </c>
      <c r="B72" s="68">
        <v>320</v>
      </c>
      <c r="C72" s="68">
        <v>52</v>
      </c>
    </row>
    <row r="73" spans="1:3" x14ac:dyDescent="0.2">
      <c r="A73" s="68">
        <v>72</v>
      </c>
      <c r="B73" s="68">
        <v>3212</v>
      </c>
      <c r="C73" s="68">
        <v>840</v>
      </c>
    </row>
    <row r="74" spans="1:3" x14ac:dyDescent="0.2">
      <c r="A74" s="68">
        <v>73</v>
      </c>
      <c r="B74" s="68" t="s">
        <v>100</v>
      </c>
      <c r="C74" s="68">
        <v>9</v>
      </c>
    </row>
    <row r="75" spans="1:3" x14ac:dyDescent="0.2">
      <c r="A75" s="68">
        <v>74</v>
      </c>
      <c r="B75" s="68" t="s">
        <v>101</v>
      </c>
      <c r="C75" s="68">
        <v>66</v>
      </c>
    </row>
    <row r="76" spans="1:3" x14ac:dyDescent="0.2">
      <c r="A76" s="68">
        <v>75</v>
      </c>
      <c r="B76" s="68">
        <v>3.26</v>
      </c>
      <c r="C76" s="68">
        <v>4</v>
      </c>
    </row>
    <row r="77" spans="1:3" x14ac:dyDescent="0.2">
      <c r="A77" s="68">
        <v>76</v>
      </c>
      <c r="B77" s="68">
        <v>3.28</v>
      </c>
      <c r="C77" s="68">
        <v>4</v>
      </c>
    </row>
    <row r="78" spans="1:3" x14ac:dyDescent="0.2">
      <c r="A78" s="68">
        <v>77</v>
      </c>
      <c r="B78" s="68">
        <v>3.3</v>
      </c>
      <c r="C78" s="68">
        <v>24</v>
      </c>
    </row>
    <row r="79" spans="1:3" x14ac:dyDescent="0.2">
      <c r="A79" s="68">
        <v>78</v>
      </c>
      <c r="B79" s="68">
        <v>3.4</v>
      </c>
      <c r="C79" s="68">
        <v>9</v>
      </c>
    </row>
    <row r="80" spans="1:3" x14ac:dyDescent="0.2">
      <c r="A80" s="68">
        <v>79</v>
      </c>
      <c r="B80" s="68">
        <v>3412</v>
      </c>
      <c r="C80" s="68">
        <v>303</v>
      </c>
    </row>
    <row r="81" spans="1:3" x14ac:dyDescent="0.2">
      <c r="A81" s="68">
        <v>80</v>
      </c>
      <c r="B81" s="68">
        <v>3412.5</v>
      </c>
      <c r="C81" s="68">
        <v>43</v>
      </c>
    </row>
    <row r="82" spans="1:3" x14ac:dyDescent="0.2">
      <c r="A82" s="68">
        <v>81</v>
      </c>
      <c r="B82" s="68">
        <v>3412.6</v>
      </c>
      <c r="C82" s="68">
        <v>41</v>
      </c>
    </row>
    <row r="83" spans="1:3" x14ac:dyDescent="0.2">
      <c r="A83" s="68">
        <v>82</v>
      </c>
      <c r="B83" s="68">
        <v>3412.7</v>
      </c>
      <c r="C83" s="68">
        <v>14</v>
      </c>
    </row>
    <row r="84" spans="1:3" x14ac:dyDescent="0.2">
      <c r="A84" s="68">
        <v>83</v>
      </c>
      <c r="B84" s="68">
        <v>3419</v>
      </c>
      <c r="C84" s="68">
        <v>361</v>
      </c>
    </row>
    <row r="85" spans="1:3" x14ac:dyDescent="0.2">
      <c r="A85" s="68">
        <v>84</v>
      </c>
      <c r="B85" s="68">
        <v>3519</v>
      </c>
      <c r="C85" s="68">
        <v>249</v>
      </c>
    </row>
    <row r="86" spans="1:3" x14ac:dyDescent="0.2">
      <c r="A86" s="68">
        <v>85</v>
      </c>
      <c r="B86" s="68">
        <v>4012</v>
      </c>
      <c r="C86" s="68">
        <v>211</v>
      </c>
    </row>
    <row r="87" spans="1:3" x14ac:dyDescent="0.2">
      <c r="A87" s="68">
        <v>86</v>
      </c>
      <c r="B87" s="68">
        <v>4.0999999999999996</v>
      </c>
      <c r="C87" s="68">
        <v>25</v>
      </c>
    </row>
    <row r="88" spans="1:3" x14ac:dyDescent="0.2">
      <c r="A88" s="68">
        <v>87</v>
      </c>
      <c r="B88" s="68">
        <v>4.1100000000000003</v>
      </c>
      <c r="C88" s="68">
        <v>4</v>
      </c>
    </row>
    <row r="89" spans="1:3" x14ac:dyDescent="0.2">
      <c r="A89" s="68">
        <v>88</v>
      </c>
      <c r="B89" s="68">
        <v>412</v>
      </c>
      <c r="C89" s="68">
        <v>29</v>
      </c>
    </row>
    <row r="90" spans="1:3" x14ac:dyDescent="0.2">
      <c r="A90" s="68">
        <v>89</v>
      </c>
      <c r="B90" s="68">
        <v>412.59</v>
      </c>
      <c r="C90" s="68">
        <v>44</v>
      </c>
    </row>
    <row r="91" spans="1:3" x14ac:dyDescent="0.2">
      <c r="A91" s="68">
        <v>90</v>
      </c>
      <c r="B91" s="68">
        <v>4.1399999999999997</v>
      </c>
      <c r="C91" s="68">
        <v>78</v>
      </c>
    </row>
    <row r="92" spans="1:3" x14ac:dyDescent="0.2">
      <c r="A92" s="68">
        <v>91</v>
      </c>
      <c r="B92" s="68">
        <v>4.1500000000000004</v>
      </c>
      <c r="C92" s="68">
        <v>19</v>
      </c>
    </row>
    <row r="93" spans="1:3" x14ac:dyDescent="0.2">
      <c r="A93" s="68">
        <v>92</v>
      </c>
      <c r="B93" s="68">
        <v>4.18</v>
      </c>
      <c r="C93" s="68">
        <v>123</v>
      </c>
    </row>
    <row r="94" spans="1:3" x14ac:dyDescent="0.2">
      <c r="A94" s="68">
        <v>93</v>
      </c>
      <c r="B94" s="68">
        <v>419</v>
      </c>
      <c r="C94" s="68">
        <v>190</v>
      </c>
    </row>
    <row r="95" spans="1:3" x14ac:dyDescent="0.2">
      <c r="A95" s="68">
        <v>94</v>
      </c>
      <c r="B95" s="68">
        <v>419.5</v>
      </c>
      <c r="C95" s="68">
        <v>9</v>
      </c>
    </row>
    <row r="96" spans="1:3" x14ac:dyDescent="0.2">
      <c r="A96" s="68">
        <v>95</v>
      </c>
      <c r="B96" s="68">
        <v>4.3</v>
      </c>
      <c r="C96" s="68">
        <v>25</v>
      </c>
    </row>
    <row r="97" spans="1:3" x14ac:dyDescent="0.2">
      <c r="A97" s="68">
        <v>96</v>
      </c>
      <c r="B97" s="68" t="s">
        <v>137</v>
      </c>
      <c r="C97" s="68">
        <v>3</v>
      </c>
    </row>
    <row r="98" spans="1:3" x14ac:dyDescent="0.2">
      <c r="A98" s="68">
        <v>97</v>
      </c>
      <c r="B98" s="68">
        <v>5.0999999999999996</v>
      </c>
      <c r="C98" s="68">
        <v>298</v>
      </c>
    </row>
    <row r="99" spans="1:3" x14ac:dyDescent="0.2">
      <c r="A99" s="68">
        <v>98</v>
      </c>
      <c r="B99" s="68">
        <v>512</v>
      </c>
      <c r="C99" s="68">
        <v>157</v>
      </c>
    </row>
    <row r="100" spans="1:3" x14ac:dyDescent="0.2">
      <c r="A100" s="68">
        <v>99</v>
      </c>
      <c r="B100" s="68">
        <v>512.12</v>
      </c>
      <c r="C100" s="68">
        <v>157</v>
      </c>
    </row>
    <row r="101" spans="1:3" x14ac:dyDescent="0.2">
      <c r="A101" s="68">
        <v>100</v>
      </c>
      <c r="B101" s="68">
        <v>512.22</v>
      </c>
      <c r="C101" s="68">
        <v>26</v>
      </c>
    </row>
    <row r="102" spans="1:3" x14ac:dyDescent="0.2">
      <c r="A102" s="68">
        <v>101</v>
      </c>
      <c r="B102" s="68">
        <v>512.44000000000005</v>
      </c>
      <c r="C102" s="68">
        <v>48</v>
      </c>
    </row>
    <row r="103" spans="1:3" x14ac:dyDescent="0.2">
      <c r="A103" s="68">
        <v>102</v>
      </c>
      <c r="B103" s="68" t="s">
        <v>138</v>
      </c>
      <c r="C103" s="68">
        <v>3</v>
      </c>
    </row>
    <row r="104" spans="1:3" x14ac:dyDescent="0.2">
      <c r="A104" s="68">
        <v>103</v>
      </c>
      <c r="B104" s="68" t="s">
        <v>139</v>
      </c>
      <c r="C104" s="68">
        <v>18</v>
      </c>
    </row>
    <row r="105" spans="1:3" x14ac:dyDescent="0.2">
      <c r="A105" s="68">
        <v>104</v>
      </c>
      <c r="B105" s="68" t="s">
        <v>5</v>
      </c>
      <c r="C105" s="68">
        <v>164</v>
      </c>
    </row>
    <row r="106" spans="1:3" x14ac:dyDescent="0.2">
      <c r="A106" s="68">
        <v>105</v>
      </c>
      <c r="B106" s="68">
        <v>519.54999999999995</v>
      </c>
      <c r="C106" s="68">
        <v>222</v>
      </c>
    </row>
    <row r="107" spans="1:3" x14ac:dyDescent="0.2">
      <c r="A107" s="68">
        <v>106</v>
      </c>
      <c r="B107" s="68">
        <v>5.2</v>
      </c>
      <c r="C107" s="68">
        <v>236</v>
      </c>
    </row>
    <row r="108" spans="1:3" x14ac:dyDescent="0.2">
      <c r="A108" s="68">
        <v>107</v>
      </c>
      <c r="B108" s="68">
        <v>5.3</v>
      </c>
      <c r="C108" s="68">
        <v>68</v>
      </c>
    </row>
    <row r="109" spans="1:3" x14ac:dyDescent="0.2">
      <c r="A109" s="68">
        <v>108</v>
      </c>
      <c r="B109" s="68">
        <v>5412</v>
      </c>
      <c r="C109" s="68">
        <v>2240</v>
      </c>
    </row>
    <row r="110" spans="1:3" x14ac:dyDescent="0.2">
      <c r="A110" s="68">
        <v>109</v>
      </c>
      <c r="B110" s="68">
        <v>612</v>
      </c>
      <c r="C110" s="68">
        <v>63</v>
      </c>
    </row>
    <row r="111" spans="1:3" x14ac:dyDescent="0.2">
      <c r="A111" s="68">
        <v>110</v>
      </c>
      <c r="B111" s="68">
        <v>612.59</v>
      </c>
      <c r="C111" s="68">
        <v>78</v>
      </c>
    </row>
    <row r="112" spans="1:3" x14ac:dyDescent="0.2">
      <c r="A112" s="68">
        <v>111</v>
      </c>
      <c r="B112" s="68">
        <v>619</v>
      </c>
      <c r="C112" s="68">
        <v>260</v>
      </c>
    </row>
    <row r="113" spans="1:3" x14ac:dyDescent="0.2">
      <c r="A113" s="68">
        <v>112</v>
      </c>
      <c r="B113" s="68">
        <v>619.5</v>
      </c>
      <c r="C113" s="68">
        <v>119</v>
      </c>
    </row>
    <row r="114" spans="1:3" x14ac:dyDescent="0.2">
      <c r="A114" s="68">
        <v>113</v>
      </c>
      <c r="B114" s="68">
        <v>6.25</v>
      </c>
      <c r="C114" s="68">
        <v>97</v>
      </c>
    </row>
    <row r="115" spans="1:3" x14ac:dyDescent="0.2">
      <c r="A115" s="68">
        <v>114</v>
      </c>
      <c r="B115" s="68">
        <v>6.26</v>
      </c>
      <c r="C115" s="68">
        <v>99</v>
      </c>
    </row>
    <row r="116" spans="1:3" x14ac:dyDescent="0.2">
      <c r="A116" s="68">
        <v>115</v>
      </c>
      <c r="B116" s="68">
        <v>6.27</v>
      </c>
      <c r="C116" s="68">
        <v>98</v>
      </c>
    </row>
    <row r="117" spans="1:3" x14ac:dyDescent="0.2">
      <c r="A117" s="68">
        <v>116</v>
      </c>
      <c r="B117" s="68">
        <v>712</v>
      </c>
      <c r="C117" s="68">
        <v>259</v>
      </c>
    </row>
    <row r="118" spans="1:3" x14ac:dyDescent="0.2">
      <c r="A118" s="68">
        <v>117</v>
      </c>
      <c r="B118" s="68">
        <v>80</v>
      </c>
      <c r="C118" s="68">
        <v>0</v>
      </c>
    </row>
    <row r="119" spans="1:3" x14ac:dyDescent="0.2">
      <c r="A119" s="68">
        <v>118</v>
      </c>
      <c r="B119" s="68">
        <v>812.06</v>
      </c>
      <c r="C119" s="68">
        <v>334</v>
      </c>
    </row>
    <row r="120" spans="1:3" x14ac:dyDescent="0.2">
      <c r="A120" s="68">
        <v>119</v>
      </c>
      <c r="B120" s="68">
        <v>812.12</v>
      </c>
      <c r="C120" s="68">
        <v>334</v>
      </c>
    </row>
    <row r="121" spans="1:3" x14ac:dyDescent="0.2">
      <c r="A121" s="68">
        <v>120</v>
      </c>
      <c r="B121" s="68" t="s">
        <v>130</v>
      </c>
      <c r="C121" s="68">
        <v>123</v>
      </c>
    </row>
    <row r="122" spans="1:3" x14ac:dyDescent="0.2">
      <c r="A122" s="68">
        <v>121</v>
      </c>
      <c r="B122" s="68" t="s">
        <v>129</v>
      </c>
      <c r="C122" s="68">
        <v>123</v>
      </c>
    </row>
    <row r="123" spans="1:3" x14ac:dyDescent="0.2">
      <c r="A123" s="68">
        <v>122</v>
      </c>
      <c r="B123" s="68">
        <v>912</v>
      </c>
      <c r="C123" s="68">
        <v>249</v>
      </c>
    </row>
    <row r="124" spans="1:3" x14ac:dyDescent="0.2">
      <c r="A124" s="68">
        <v>123</v>
      </c>
      <c r="B124" s="68" t="s">
        <v>140</v>
      </c>
      <c r="C124" s="68">
        <v>0</v>
      </c>
    </row>
    <row r="125" spans="1:3" x14ac:dyDescent="0.2">
      <c r="A125" s="68">
        <v>124</v>
      </c>
      <c r="B125" s="68" t="s">
        <v>141</v>
      </c>
      <c r="C125" s="68">
        <v>1</v>
      </c>
    </row>
    <row r="126" spans="1:3" x14ac:dyDescent="0.2">
      <c r="A126" s="68">
        <v>125</v>
      </c>
      <c r="B126" s="68" t="s">
        <v>137</v>
      </c>
      <c r="C126" s="68">
        <v>3</v>
      </c>
    </row>
    <row r="127" spans="1:3" x14ac:dyDescent="0.2">
      <c r="A127" s="68">
        <v>126</v>
      </c>
      <c r="B127" s="68" t="s">
        <v>142</v>
      </c>
      <c r="C127" s="68">
        <v>4</v>
      </c>
    </row>
    <row r="128" spans="1:3" x14ac:dyDescent="0.2">
      <c r="A128" s="68">
        <v>127</v>
      </c>
      <c r="B128" s="68" t="s">
        <v>143</v>
      </c>
      <c r="C128" s="68">
        <v>4</v>
      </c>
    </row>
    <row r="129" spans="1:3" x14ac:dyDescent="0.2">
      <c r="A129" s="68">
        <v>128</v>
      </c>
      <c r="B129" s="68" t="s">
        <v>144</v>
      </c>
      <c r="C129" s="68">
        <v>39</v>
      </c>
    </row>
    <row r="130" spans="1:3" x14ac:dyDescent="0.2">
      <c r="A130" s="68">
        <v>129</v>
      </c>
      <c r="B130" s="68" t="s">
        <v>145</v>
      </c>
      <c r="C130" s="68">
        <v>121</v>
      </c>
    </row>
    <row r="131" spans="1:3" x14ac:dyDescent="0.2">
      <c r="A131" s="68">
        <v>130</v>
      </c>
      <c r="B131" s="68" t="s">
        <v>146</v>
      </c>
      <c r="C131" s="68">
        <v>16</v>
      </c>
    </row>
    <row r="132" spans="1:3" x14ac:dyDescent="0.2">
      <c r="A132" s="68">
        <v>131</v>
      </c>
      <c r="B132" s="68" t="s">
        <v>147</v>
      </c>
      <c r="C132" s="68">
        <v>3</v>
      </c>
    </row>
    <row r="133" spans="1:3" x14ac:dyDescent="0.2">
      <c r="A133" s="68">
        <v>132</v>
      </c>
      <c r="B133" s="68" t="s">
        <v>148</v>
      </c>
      <c r="C133" s="68">
        <v>3</v>
      </c>
    </row>
    <row r="134" spans="1:3" x14ac:dyDescent="0.2">
      <c r="A134" s="68">
        <v>133</v>
      </c>
      <c r="B134" s="68" t="s">
        <v>149</v>
      </c>
      <c r="C134" s="68">
        <v>2</v>
      </c>
    </row>
    <row r="135" spans="1:3" x14ac:dyDescent="0.2">
      <c r="A135" s="68">
        <v>134</v>
      </c>
      <c r="B135" s="68" t="s">
        <v>150</v>
      </c>
      <c r="C135" s="68">
        <v>8</v>
      </c>
    </row>
    <row r="136" spans="1:3" x14ac:dyDescent="0.2">
      <c r="A136" s="68">
        <v>135</v>
      </c>
      <c r="B136" s="68" t="s">
        <v>151</v>
      </c>
      <c r="C136" s="68">
        <v>4</v>
      </c>
    </row>
    <row r="137" spans="1:3" x14ac:dyDescent="0.2">
      <c r="A137" s="68">
        <v>136</v>
      </c>
      <c r="B137" s="68" t="s">
        <v>152</v>
      </c>
      <c r="C137" s="68">
        <v>14</v>
      </c>
    </row>
    <row r="138" spans="1:3" x14ac:dyDescent="0.2">
      <c r="A138" s="68">
        <v>137</v>
      </c>
      <c r="B138" s="68" t="s">
        <v>153</v>
      </c>
      <c r="C138" s="68">
        <v>63</v>
      </c>
    </row>
    <row r="139" spans="1:3" x14ac:dyDescent="0.2">
      <c r="A139" s="68">
        <v>138</v>
      </c>
      <c r="B139" s="68" t="s">
        <v>154</v>
      </c>
      <c r="C139" s="68">
        <v>2</v>
      </c>
    </row>
    <row r="140" spans="1:3" x14ac:dyDescent="0.2">
      <c r="A140" s="68">
        <v>139</v>
      </c>
      <c r="B140" s="68" t="s">
        <v>155</v>
      </c>
      <c r="C140" s="68">
        <v>2</v>
      </c>
    </row>
    <row r="141" spans="1:3" x14ac:dyDescent="0.2">
      <c r="A141" s="68">
        <v>140</v>
      </c>
      <c r="B141" s="68" t="s">
        <v>156</v>
      </c>
      <c r="C141" s="68">
        <v>4</v>
      </c>
    </row>
    <row r="142" spans="1:3" x14ac:dyDescent="0.2">
      <c r="A142" s="68">
        <v>141</v>
      </c>
      <c r="B142" s="68" t="s">
        <v>157</v>
      </c>
      <c r="C142" s="68">
        <v>126</v>
      </c>
    </row>
    <row r="143" spans="1:3" x14ac:dyDescent="0.2">
      <c r="A143" s="68">
        <v>142</v>
      </c>
      <c r="B143" s="68" t="s">
        <v>158</v>
      </c>
      <c r="C143" s="68">
        <v>0</v>
      </c>
    </row>
    <row r="144" spans="1:3" x14ac:dyDescent="0.2">
      <c r="A144" s="68">
        <v>143</v>
      </c>
      <c r="B144" s="68" t="s">
        <v>159</v>
      </c>
      <c r="C144" s="68">
        <v>0</v>
      </c>
    </row>
  </sheetData>
  <autoFilter ref="A1:C144" xr:uid="{CBBF9194-45F0-9A48-8258-C797AE360B5C}">
    <sortState xmlns:xlrd2="http://schemas.microsoft.com/office/spreadsheetml/2017/richdata2" ref="A2:C144">
      <sortCondition ref="A1:A144"/>
    </sortState>
  </autoFilter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cd93a7-94f7-4b1e-9ebf-818b837706c9">
      <Terms xmlns="http://schemas.microsoft.com/office/infopath/2007/PartnerControls"/>
    </lcf76f155ced4ddcb4097134ff3c332f>
    <TaxCatchAll xmlns="029d296c-beae-4063-b621-abfb32d2a0c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B3FB119C8B1641AA66A12541702AFA" ma:contentTypeVersion="12" ma:contentTypeDescription="Create a new document." ma:contentTypeScope="" ma:versionID="780d093b13dcd9d04fcf006496245ec0">
  <xsd:schema xmlns:xsd="http://www.w3.org/2001/XMLSchema" xmlns:xs="http://www.w3.org/2001/XMLSchema" xmlns:p="http://schemas.microsoft.com/office/2006/metadata/properties" xmlns:ns2="89cd93a7-94f7-4b1e-9ebf-818b837706c9" xmlns:ns3="029d296c-beae-4063-b621-abfb32d2a0c2" targetNamespace="http://schemas.microsoft.com/office/2006/metadata/properties" ma:root="true" ma:fieldsID="14575e4c35c3a98133b53278d163d48f" ns2:_="" ns3:_="">
    <xsd:import namespace="89cd93a7-94f7-4b1e-9ebf-818b837706c9"/>
    <xsd:import namespace="029d296c-beae-4063-b621-abfb32d2a0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d93a7-94f7-4b1e-9ebf-818b837706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bc9f846-b78e-46d8-b593-2dc2a0f1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9d296c-beae-4063-b621-abfb32d2a0c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c12c699-d535-4064-b01d-74773f10b969}" ma:internalName="TaxCatchAll" ma:showField="CatchAllData" ma:web="029d296c-beae-4063-b621-abfb32d2a0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E39D65-FDA9-4B4F-A796-90FB1FE91E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6B4BCF-41A9-49DE-AF52-40BA57AC409C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89cd93a7-94f7-4b1e-9ebf-818b837706c9"/>
    <ds:schemaRef ds:uri="029d296c-beae-4063-b621-abfb32d2a0c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527C0F0-A76D-43A8-8A02-710E5B1BFF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cd93a7-94f7-4b1e-9ebf-818b837706c9"/>
    <ds:schemaRef ds:uri="029d296c-beae-4063-b621-abfb32d2a0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v.25-04-22</vt:lpstr>
      <vt:lpstr>Sheet1</vt:lpstr>
      <vt:lpstr>'v.25-04-22'!Print_Area</vt:lpstr>
      <vt:lpstr>'v.25-04-22'!Print_Titles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2024-06-30T18:44:45Z</cp:lastPrinted>
  <dcterms:created xsi:type="dcterms:W3CDTF">2016-03-17T13:54:20Z</dcterms:created>
  <dcterms:modified xsi:type="dcterms:W3CDTF">2025-04-22T23:12:04Z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0x01010085B3FB119C8B1641AA66A12541702AFA</vt:lpwstr>
  </property>
  <property fmtid="{D5CDD505-2E9C-101B-9397-08002B2CF9AE}" pid="3" name="MediaServiceImageTags">
    <vt:lpwstr/>
  </property>
</Properties>
</file>